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HS-HSD\Survey\Reports\2023 Report\23Web\"/>
    </mc:Choice>
  </mc:AlternateContent>
  <xr:revisionPtr revIDLastSave="0" documentId="13_ncr:1_{BF11AB77-011C-4514-B8C9-296DAB74A10F}" xr6:coauthVersionLast="47" xr6:coauthVersionMax="47" xr10:uidLastSave="{00000000-0000-0000-0000-000000000000}"/>
  <bookViews>
    <workbookView xWindow="495" yWindow="465" windowWidth="22845" windowHeight="14640" xr2:uid="{00000000-000D-0000-FFFF-FFFF00000000}"/>
  </bookViews>
  <sheets>
    <sheet name="2023-Charity-Care" sheetId="4" r:id="rId1"/>
    <sheet name="Exempt" sheetId="2" r:id="rId2"/>
    <sheet name="Explanatory Notes" sheetId="3" r:id="rId3"/>
  </sheets>
  <definedNames>
    <definedName name="_xlnm.Print_Titles" localSheetId="0">'2023-Charity-Care'!$1:$1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85" i="4" l="1"/>
  <c r="F814" i="4"/>
  <c r="D814" i="4"/>
  <c r="J763" i="4"/>
  <c r="I763" i="4"/>
  <c r="I668" i="4"/>
  <c r="E668" i="4"/>
  <c r="I154" i="4"/>
  <c r="E814" i="4"/>
  <c r="F587" i="4"/>
  <c r="F588" i="4"/>
  <c r="F586" i="4"/>
  <c r="F580" i="4"/>
  <c r="F579" i="4"/>
  <c r="F153" i="4"/>
  <c r="F301" i="4"/>
  <c r="F298" i="4"/>
  <c r="F170" i="4"/>
  <c r="F171" i="4" s="1"/>
  <c r="F125" i="4"/>
  <c r="F122" i="4"/>
  <c r="F121" i="4"/>
  <c r="F110" i="4"/>
  <c r="F96" i="4"/>
  <c r="F95" i="4"/>
  <c r="F88" i="4"/>
  <c r="F85" i="4"/>
  <c r="F75" i="4"/>
  <c r="F76" i="4"/>
  <c r="F77" i="4"/>
  <c r="F78" i="4"/>
  <c r="F79" i="4"/>
  <c r="F74" i="4"/>
  <c r="F33" i="4"/>
  <c r="F34" i="4"/>
  <c r="F35" i="4"/>
  <c r="F36" i="4"/>
  <c r="F32" i="4"/>
  <c r="F29" i="4"/>
  <c r="F26" i="4"/>
  <c r="F448" i="4"/>
  <c r="F23" i="4"/>
  <c r="F22" i="4"/>
  <c r="F19" i="4"/>
  <c r="F16" i="4"/>
  <c r="F13" i="4"/>
  <c r="F10" i="4"/>
  <c r="F9" i="4"/>
  <c r="F6" i="4"/>
  <c r="F7" i="4" s="1"/>
  <c r="F866" i="4"/>
  <c r="F867" i="4" s="1"/>
  <c r="F857" i="4"/>
  <c r="F858" i="4"/>
  <c r="F859" i="4"/>
  <c r="F860" i="4"/>
  <c r="F861" i="4"/>
  <c r="F862" i="4"/>
  <c r="F863" i="4"/>
  <c r="F856" i="4"/>
  <c r="D864" i="4"/>
  <c r="F847" i="4"/>
  <c r="F848" i="4"/>
  <c r="F849" i="4"/>
  <c r="F850" i="4"/>
  <c r="F846" i="4"/>
  <c r="F833" i="4"/>
  <c r="F834" i="4"/>
  <c r="F835" i="4"/>
  <c r="F836" i="4"/>
  <c r="F832" i="4"/>
  <c r="F829" i="4"/>
  <c r="F830" i="4" s="1"/>
  <c r="F817" i="4"/>
  <c r="F818" i="4"/>
  <c r="K818" i="4" s="1"/>
  <c r="F819" i="4"/>
  <c r="K819" i="4" s="1"/>
  <c r="F820" i="4"/>
  <c r="F816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783" i="4"/>
  <c r="F780" i="4"/>
  <c r="F779" i="4"/>
  <c r="F766" i="4"/>
  <c r="F767" i="4"/>
  <c r="F765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30" i="4"/>
  <c r="F703" i="4"/>
  <c r="F704" i="4"/>
  <c r="F705" i="4"/>
  <c r="F706" i="4"/>
  <c r="F707" i="4"/>
  <c r="F708" i="4"/>
  <c r="F709" i="4"/>
  <c r="F702" i="4"/>
  <c r="F680" i="4"/>
  <c r="F679" i="4"/>
  <c r="F673" i="4"/>
  <c r="F674" i="4" s="1"/>
  <c r="F663" i="4"/>
  <c r="F665" i="4"/>
  <c r="F666" i="4"/>
  <c r="F667" i="4"/>
  <c r="F662" i="4"/>
  <c r="F656" i="4"/>
  <c r="F655" i="4"/>
  <c r="F649" i="4"/>
  <c r="F648" i="4"/>
  <c r="F645" i="4"/>
  <c r="F646" i="4" s="1"/>
  <c r="F632" i="4"/>
  <c r="F633" i="4"/>
  <c r="F634" i="4"/>
  <c r="F635" i="4"/>
  <c r="F636" i="4"/>
  <c r="F631" i="4"/>
  <c r="F628" i="4"/>
  <c r="G623" i="4"/>
  <c r="H623" i="4"/>
  <c r="I623" i="4"/>
  <c r="J623" i="4"/>
  <c r="F622" i="4"/>
  <c r="F621" i="4"/>
  <c r="D623" i="4"/>
  <c r="F605" i="4"/>
  <c r="F606" i="4"/>
  <c r="F607" i="4"/>
  <c r="F608" i="4"/>
  <c r="F609" i="4"/>
  <c r="F610" i="4"/>
  <c r="F611" i="4"/>
  <c r="F612" i="4"/>
  <c r="F613" i="4"/>
  <c r="F614" i="4"/>
  <c r="F615" i="4"/>
  <c r="F604" i="4"/>
  <c r="F598" i="4"/>
  <c r="F595" i="4"/>
  <c r="F594" i="4"/>
  <c r="F591" i="4"/>
  <c r="F576" i="4"/>
  <c r="F575" i="4"/>
  <c r="F572" i="4"/>
  <c r="F569" i="4"/>
  <c r="F557" i="4"/>
  <c r="F558" i="4"/>
  <c r="F559" i="4"/>
  <c r="F560" i="4"/>
  <c r="F561" i="4"/>
  <c r="F562" i="4"/>
  <c r="F563" i="4"/>
  <c r="F556" i="4"/>
  <c r="F545" i="4"/>
  <c r="F495" i="4"/>
  <c r="F496" i="4"/>
  <c r="F497" i="4"/>
  <c r="F498" i="4"/>
  <c r="F499" i="4"/>
  <c r="F500" i="4"/>
  <c r="F494" i="4"/>
  <c r="F491" i="4"/>
  <c r="F482" i="4"/>
  <c r="F479" i="4"/>
  <c r="F470" i="4"/>
  <c r="F467" i="4"/>
  <c r="F452" i="4"/>
  <c r="F453" i="4"/>
  <c r="F454" i="4"/>
  <c r="F455" i="4"/>
  <c r="F456" i="4"/>
  <c r="F457" i="4"/>
  <c r="F458" i="4"/>
  <c r="F451" i="4"/>
  <c r="F439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388" i="4"/>
  <c r="F389" i="4"/>
  <c r="F390" i="4"/>
  <c r="F391" i="4"/>
  <c r="F392" i="4"/>
  <c r="F393" i="4"/>
  <c r="F394" i="4"/>
  <c r="F395" i="4"/>
  <c r="F396" i="4"/>
  <c r="F397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72" i="4"/>
  <c r="F363" i="4"/>
  <c r="F347" i="4"/>
  <c r="F348" i="4"/>
  <c r="F346" i="4"/>
  <c r="F340" i="4"/>
  <c r="F341" i="4"/>
  <c r="F342" i="4"/>
  <c r="F343" i="4"/>
  <c r="F339" i="4"/>
  <c r="F336" i="4"/>
  <c r="F330" i="4"/>
  <c r="F326" i="4"/>
  <c r="F327" i="4"/>
  <c r="F325" i="4"/>
  <c r="F319" i="4"/>
  <c r="F316" i="4"/>
  <c r="F305" i="4"/>
  <c r="F306" i="4"/>
  <c r="F307" i="4"/>
  <c r="F308" i="4"/>
  <c r="F309" i="4"/>
  <c r="F310" i="4"/>
  <c r="F311" i="4"/>
  <c r="F312" i="4"/>
  <c r="F313" i="4"/>
  <c r="F304" i="4"/>
  <c r="F295" i="4"/>
  <c r="F282" i="4"/>
  <c r="F283" i="4"/>
  <c r="F281" i="4"/>
  <c r="F269" i="4"/>
  <c r="F270" i="4"/>
  <c r="F271" i="4"/>
  <c r="F272" i="4"/>
  <c r="F273" i="4"/>
  <c r="F274" i="4"/>
  <c r="F275" i="4"/>
  <c r="F276" i="4"/>
  <c r="F277" i="4"/>
  <c r="F278" i="4"/>
  <c r="F268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39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192" i="4"/>
  <c r="F183" i="4"/>
  <c r="F184" i="4" s="1"/>
  <c r="F180" i="4"/>
  <c r="F181" i="4" s="1"/>
  <c r="D154" i="4"/>
  <c r="F145" i="4"/>
  <c r="F146" i="4"/>
  <c r="F147" i="4"/>
  <c r="F148" i="4"/>
  <c r="F149" i="4"/>
  <c r="F150" i="4"/>
  <c r="F151" i="4"/>
  <c r="F152" i="4"/>
  <c r="F136" i="4"/>
  <c r="F137" i="4"/>
  <c r="F138" i="4"/>
  <c r="F139" i="4"/>
  <c r="F140" i="4"/>
  <c r="F141" i="4"/>
  <c r="F142" i="4"/>
  <c r="F143" i="4"/>
  <c r="F144" i="4"/>
  <c r="F135" i="4"/>
  <c r="F157" i="4"/>
  <c r="F161" i="4"/>
  <c r="F168" i="4"/>
  <c r="F174" i="4"/>
  <c r="F178" i="4"/>
  <c r="F187" i="4"/>
  <c r="F190" i="4"/>
  <c r="F231" i="4"/>
  <c r="F234" i="4"/>
  <c r="F237" i="4"/>
  <c r="F117" i="4"/>
  <c r="F118" i="4"/>
  <c r="F116" i="4"/>
  <c r="F113" i="4"/>
  <c r="F103" i="4"/>
  <c r="F104" i="4"/>
  <c r="F105" i="4"/>
  <c r="F106" i="4"/>
  <c r="F107" i="4"/>
  <c r="F102" i="4"/>
  <c r="F99" i="4"/>
  <c r="F92" i="4"/>
  <c r="F91" i="4"/>
  <c r="F82" i="4"/>
  <c r="F69" i="4"/>
  <c r="F70" i="4"/>
  <c r="F71" i="4"/>
  <c r="F68" i="4"/>
  <c r="F62" i="4"/>
  <c r="F63" i="4"/>
  <c r="F64" i="4"/>
  <c r="F65" i="4"/>
  <c r="F61" i="4"/>
  <c r="F58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39" i="4"/>
  <c r="F3" i="4"/>
  <c r="E581" i="4"/>
  <c r="G581" i="4"/>
  <c r="H581" i="4"/>
  <c r="I581" i="4"/>
  <c r="J581" i="4"/>
  <c r="E864" i="4"/>
  <c r="E184" i="4"/>
  <c r="G184" i="4"/>
  <c r="H184" i="4"/>
  <c r="I184" i="4"/>
  <c r="J184" i="4"/>
  <c r="E7" i="4"/>
  <c r="G7" i="4"/>
  <c r="H7" i="4"/>
  <c r="I7" i="4"/>
  <c r="J7" i="4"/>
  <c r="D7" i="4"/>
  <c r="E884" i="4"/>
  <c r="F884" i="4"/>
  <c r="G884" i="4"/>
  <c r="H884" i="4"/>
  <c r="I884" i="4"/>
  <c r="J884" i="4"/>
  <c r="D884" i="4"/>
  <c r="E880" i="4"/>
  <c r="F880" i="4"/>
  <c r="G880" i="4"/>
  <c r="H880" i="4"/>
  <c r="I880" i="4"/>
  <c r="J880" i="4"/>
  <c r="D880" i="4"/>
  <c r="E877" i="4"/>
  <c r="F877" i="4"/>
  <c r="G877" i="4"/>
  <c r="H877" i="4"/>
  <c r="I877" i="4"/>
  <c r="J877" i="4"/>
  <c r="D877" i="4"/>
  <c r="E873" i="4"/>
  <c r="F873" i="4"/>
  <c r="G873" i="4"/>
  <c r="H873" i="4"/>
  <c r="I873" i="4"/>
  <c r="J873" i="4"/>
  <c r="D873" i="4"/>
  <c r="E867" i="4"/>
  <c r="G867" i="4"/>
  <c r="H867" i="4"/>
  <c r="I867" i="4"/>
  <c r="J867" i="4"/>
  <c r="D867" i="4"/>
  <c r="E870" i="4"/>
  <c r="F870" i="4"/>
  <c r="G870" i="4"/>
  <c r="H870" i="4"/>
  <c r="I870" i="4"/>
  <c r="J870" i="4"/>
  <c r="D870" i="4"/>
  <c r="G864" i="4"/>
  <c r="H864" i="4"/>
  <c r="I864" i="4"/>
  <c r="J864" i="4"/>
  <c r="E854" i="4"/>
  <c r="F854" i="4"/>
  <c r="G854" i="4"/>
  <c r="H854" i="4"/>
  <c r="I854" i="4"/>
  <c r="J854" i="4"/>
  <c r="D854" i="4"/>
  <c r="E851" i="4"/>
  <c r="G851" i="4"/>
  <c r="H851" i="4"/>
  <c r="I851" i="4"/>
  <c r="J851" i="4"/>
  <c r="D851" i="4"/>
  <c r="E844" i="4"/>
  <c r="F844" i="4"/>
  <c r="G844" i="4"/>
  <c r="H844" i="4"/>
  <c r="I844" i="4"/>
  <c r="J844" i="4"/>
  <c r="D844" i="4"/>
  <c r="E840" i="4"/>
  <c r="F840" i="4"/>
  <c r="G840" i="4"/>
  <c r="H840" i="4"/>
  <c r="I840" i="4"/>
  <c r="J840" i="4"/>
  <c r="D840" i="4"/>
  <c r="E837" i="4"/>
  <c r="G837" i="4"/>
  <c r="H837" i="4"/>
  <c r="I837" i="4"/>
  <c r="J837" i="4"/>
  <c r="D837" i="4"/>
  <c r="E830" i="4"/>
  <c r="G830" i="4"/>
  <c r="H830" i="4"/>
  <c r="I830" i="4"/>
  <c r="J830" i="4"/>
  <c r="D830" i="4"/>
  <c r="E827" i="4"/>
  <c r="F827" i="4"/>
  <c r="G827" i="4"/>
  <c r="H827" i="4"/>
  <c r="I827" i="4"/>
  <c r="J827" i="4"/>
  <c r="D827" i="4"/>
  <c r="E824" i="4"/>
  <c r="F824" i="4"/>
  <c r="G824" i="4"/>
  <c r="H824" i="4"/>
  <c r="I824" i="4"/>
  <c r="J824" i="4"/>
  <c r="D824" i="4"/>
  <c r="E821" i="4"/>
  <c r="G821" i="4"/>
  <c r="H821" i="4"/>
  <c r="I821" i="4"/>
  <c r="J821" i="4"/>
  <c r="D821" i="4"/>
  <c r="G814" i="4"/>
  <c r="H814" i="4"/>
  <c r="I814" i="4"/>
  <c r="E810" i="4"/>
  <c r="F810" i="4"/>
  <c r="G810" i="4"/>
  <c r="H810" i="4"/>
  <c r="I810" i="4"/>
  <c r="J810" i="4"/>
  <c r="D810" i="4"/>
  <c r="E807" i="4"/>
  <c r="F807" i="4"/>
  <c r="G807" i="4"/>
  <c r="H807" i="4"/>
  <c r="I807" i="4"/>
  <c r="J807" i="4"/>
  <c r="D807" i="4"/>
  <c r="E803" i="4"/>
  <c r="F803" i="4"/>
  <c r="G803" i="4"/>
  <c r="H803" i="4"/>
  <c r="I803" i="4"/>
  <c r="J803" i="4"/>
  <c r="D803" i="4"/>
  <c r="E800" i="4"/>
  <c r="G800" i="4"/>
  <c r="H800" i="4"/>
  <c r="I800" i="4"/>
  <c r="J800" i="4"/>
  <c r="D800" i="4"/>
  <c r="E781" i="4"/>
  <c r="G781" i="4"/>
  <c r="H781" i="4"/>
  <c r="I781" i="4"/>
  <c r="J781" i="4"/>
  <c r="D781" i="4"/>
  <c r="E777" i="4"/>
  <c r="F777" i="4"/>
  <c r="G777" i="4"/>
  <c r="H777" i="4"/>
  <c r="I777" i="4"/>
  <c r="J777" i="4"/>
  <c r="D777" i="4"/>
  <c r="E774" i="4"/>
  <c r="F774" i="4"/>
  <c r="G774" i="4"/>
  <c r="H774" i="4"/>
  <c r="I774" i="4"/>
  <c r="J774" i="4"/>
  <c r="D774" i="4"/>
  <c r="E771" i="4"/>
  <c r="F771" i="4"/>
  <c r="G771" i="4"/>
  <c r="H771" i="4"/>
  <c r="I771" i="4"/>
  <c r="J771" i="4"/>
  <c r="D771" i="4"/>
  <c r="E768" i="4"/>
  <c r="G768" i="4"/>
  <c r="H768" i="4"/>
  <c r="I768" i="4"/>
  <c r="J768" i="4"/>
  <c r="D768" i="4"/>
  <c r="E763" i="4"/>
  <c r="G763" i="4"/>
  <c r="H763" i="4"/>
  <c r="D763" i="4"/>
  <c r="E728" i="4"/>
  <c r="F728" i="4"/>
  <c r="G728" i="4"/>
  <c r="H728" i="4"/>
  <c r="I728" i="4"/>
  <c r="J728" i="4"/>
  <c r="D728" i="4"/>
  <c r="E725" i="4"/>
  <c r="F725" i="4"/>
  <c r="G725" i="4"/>
  <c r="H725" i="4"/>
  <c r="I725" i="4"/>
  <c r="J725" i="4"/>
  <c r="D725" i="4"/>
  <c r="E722" i="4"/>
  <c r="F722" i="4"/>
  <c r="G722" i="4"/>
  <c r="H722" i="4"/>
  <c r="I722" i="4"/>
  <c r="J722" i="4"/>
  <c r="D722" i="4"/>
  <c r="E719" i="4"/>
  <c r="F719" i="4"/>
  <c r="G719" i="4"/>
  <c r="H719" i="4"/>
  <c r="I719" i="4"/>
  <c r="J719" i="4"/>
  <c r="D719" i="4"/>
  <c r="E716" i="4"/>
  <c r="F716" i="4"/>
  <c r="G716" i="4"/>
  <c r="H716" i="4"/>
  <c r="I716" i="4"/>
  <c r="J716" i="4"/>
  <c r="D716" i="4"/>
  <c r="E713" i="4"/>
  <c r="F713" i="4"/>
  <c r="G713" i="4"/>
  <c r="H713" i="4"/>
  <c r="I713" i="4"/>
  <c r="J713" i="4"/>
  <c r="D713" i="4"/>
  <c r="E710" i="4"/>
  <c r="G710" i="4"/>
  <c r="H710" i="4"/>
  <c r="I710" i="4"/>
  <c r="J710" i="4"/>
  <c r="D710" i="4"/>
  <c r="E700" i="4"/>
  <c r="F700" i="4"/>
  <c r="G700" i="4"/>
  <c r="H700" i="4"/>
  <c r="I700" i="4"/>
  <c r="J700" i="4"/>
  <c r="D700" i="4"/>
  <c r="E697" i="4"/>
  <c r="F697" i="4"/>
  <c r="G697" i="4"/>
  <c r="H697" i="4"/>
  <c r="I697" i="4"/>
  <c r="J697" i="4"/>
  <c r="D697" i="4"/>
  <c r="E694" i="4"/>
  <c r="F694" i="4"/>
  <c r="G694" i="4"/>
  <c r="H694" i="4"/>
  <c r="I694" i="4"/>
  <c r="J694" i="4"/>
  <c r="D694" i="4"/>
  <c r="E691" i="4"/>
  <c r="F691" i="4"/>
  <c r="G691" i="4"/>
  <c r="H691" i="4"/>
  <c r="I691" i="4"/>
  <c r="J691" i="4"/>
  <c r="D691" i="4"/>
  <c r="E688" i="4"/>
  <c r="F688" i="4"/>
  <c r="G688" i="4"/>
  <c r="H688" i="4"/>
  <c r="I688" i="4"/>
  <c r="J688" i="4"/>
  <c r="D688" i="4"/>
  <c r="E685" i="4"/>
  <c r="F685" i="4"/>
  <c r="G685" i="4"/>
  <c r="H685" i="4"/>
  <c r="I685" i="4"/>
  <c r="J685" i="4"/>
  <c r="D685" i="4"/>
  <c r="E681" i="4"/>
  <c r="G681" i="4"/>
  <c r="H681" i="4"/>
  <c r="I681" i="4"/>
  <c r="J681" i="4"/>
  <c r="D681" i="4"/>
  <c r="E677" i="4"/>
  <c r="F677" i="4"/>
  <c r="G677" i="4"/>
  <c r="H677" i="4"/>
  <c r="I677" i="4"/>
  <c r="J677" i="4"/>
  <c r="D677" i="4"/>
  <c r="E674" i="4"/>
  <c r="G674" i="4"/>
  <c r="H674" i="4"/>
  <c r="I674" i="4"/>
  <c r="J674" i="4"/>
  <c r="D674" i="4"/>
  <c r="E671" i="4"/>
  <c r="F671" i="4"/>
  <c r="G671" i="4"/>
  <c r="H671" i="4"/>
  <c r="I671" i="4"/>
  <c r="J671" i="4"/>
  <c r="D671" i="4"/>
  <c r="G668" i="4"/>
  <c r="H668" i="4"/>
  <c r="D668" i="4"/>
  <c r="E660" i="4"/>
  <c r="F660" i="4"/>
  <c r="G660" i="4"/>
  <c r="H660" i="4"/>
  <c r="I660" i="4"/>
  <c r="J660" i="4"/>
  <c r="D660" i="4"/>
  <c r="E657" i="4"/>
  <c r="G657" i="4"/>
  <c r="H657" i="4"/>
  <c r="I657" i="4"/>
  <c r="J657" i="4"/>
  <c r="D657" i="4"/>
  <c r="E653" i="4"/>
  <c r="F653" i="4"/>
  <c r="G653" i="4"/>
  <c r="H653" i="4"/>
  <c r="I653" i="4"/>
  <c r="J653" i="4"/>
  <c r="D653" i="4"/>
  <c r="E650" i="4"/>
  <c r="G650" i="4"/>
  <c r="H650" i="4"/>
  <c r="I650" i="4"/>
  <c r="J650" i="4"/>
  <c r="D650" i="4"/>
  <c r="E646" i="4"/>
  <c r="G646" i="4"/>
  <c r="H646" i="4"/>
  <c r="I646" i="4"/>
  <c r="J646" i="4"/>
  <c r="D646" i="4"/>
  <c r="E643" i="4"/>
  <c r="F643" i="4"/>
  <c r="G643" i="4"/>
  <c r="H643" i="4"/>
  <c r="I643" i="4"/>
  <c r="J643" i="4"/>
  <c r="D643" i="4"/>
  <c r="E640" i="4"/>
  <c r="F640" i="4"/>
  <c r="G640" i="4"/>
  <c r="H640" i="4"/>
  <c r="I640" i="4"/>
  <c r="J640" i="4"/>
  <c r="D640" i="4"/>
  <c r="E637" i="4"/>
  <c r="G637" i="4"/>
  <c r="H637" i="4"/>
  <c r="I637" i="4"/>
  <c r="J637" i="4"/>
  <c r="D637" i="4"/>
  <c r="F623" i="4" l="1"/>
  <c r="K623" i="4" s="1"/>
  <c r="F851" i="4"/>
  <c r="K851" i="4" s="1"/>
  <c r="F668" i="4"/>
  <c r="F154" i="4"/>
  <c r="F650" i="4"/>
  <c r="K650" i="4" s="1"/>
  <c r="F581" i="4"/>
  <c r="K581" i="4" s="1"/>
  <c r="F637" i="4"/>
  <c r="K637" i="4" s="1"/>
  <c r="F768" i="4"/>
  <c r="K768" i="4" s="1"/>
  <c r="F781" i="4"/>
  <c r="K781" i="4" s="1"/>
  <c r="F837" i="4"/>
  <c r="K837" i="4" s="1"/>
  <c r="F864" i="4"/>
  <c r="K864" i="4" s="1"/>
  <c r="F228" i="4"/>
  <c r="F681" i="4"/>
  <c r="K681" i="4" s="1"/>
  <c r="F657" i="4"/>
  <c r="K657" i="4" s="1"/>
  <c r="F710" i="4"/>
  <c r="K710" i="4" s="1"/>
  <c r="F800" i="4"/>
  <c r="K800" i="4" s="1"/>
  <c r="F821" i="4"/>
  <c r="K821" i="4" s="1"/>
  <c r="F763" i="4"/>
  <c r="K199" i="4"/>
  <c r="K192" i="4"/>
  <c r="G190" i="4"/>
  <c r="I190" i="4"/>
  <c r="E187" i="4"/>
  <c r="E190" i="4" s="1"/>
  <c r="G187" i="4"/>
  <c r="H187" i="4"/>
  <c r="I187" i="4"/>
  <c r="J187" i="4"/>
  <c r="K882" i="4"/>
  <c r="K883" i="4"/>
  <c r="K884" i="4"/>
  <c r="K6" i="4"/>
  <c r="K9" i="4"/>
  <c r="K10" i="4"/>
  <c r="K13" i="4"/>
  <c r="K16" i="4"/>
  <c r="K19" i="4"/>
  <c r="K22" i="4"/>
  <c r="K23" i="4"/>
  <c r="K26" i="4"/>
  <c r="K29" i="4"/>
  <c r="K32" i="4"/>
  <c r="K33" i="4"/>
  <c r="K34" i="4"/>
  <c r="K35" i="4"/>
  <c r="K36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8" i="4"/>
  <c r="K61" i="4"/>
  <c r="K62" i="4"/>
  <c r="K63" i="4"/>
  <c r="K64" i="4"/>
  <c r="K65" i="4"/>
  <c r="K68" i="4"/>
  <c r="K69" i="4"/>
  <c r="K70" i="4"/>
  <c r="K71" i="4"/>
  <c r="K74" i="4"/>
  <c r="K75" i="4"/>
  <c r="K76" i="4"/>
  <c r="K77" i="4"/>
  <c r="K78" i="4"/>
  <c r="K79" i="4"/>
  <c r="K82" i="4"/>
  <c r="K85" i="4"/>
  <c r="K88" i="4"/>
  <c r="K91" i="4"/>
  <c r="K92" i="4"/>
  <c r="K95" i="4"/>
  <c r="K96" i="4"/>
  <c r="K99" i="4"/>
  <c r="K102" i="4"/>
  <c r="K103" i="4"/>
  <c r="K104" i="4"/>
  <c r="K105" i="4"/>
  <c r="K106" i="4"/>
  <c r="K107" i="4"/>
  <c r="K110" i="4"/>
  <c r="K113" i="4"/>
  <c r="K116" i="4"/>
  <c r="K117" i="4"/>
  <c r="K118" i="4"/>
  <c r="K121" i="4"/>
  <c r="K122" i="4"/>
  <c r="K125" i="4"/>
  <c r="K128" i="4"/>
  <c r="K131" i="4"/>
  <c r="K132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1" i="4"/>
  <c r="K152" i="4"/>
  <c r="K153" i="4"/>
  <c r="K156" i="4"/>
  <c r="K159" i="4"/>
  <c r="K160" i="4"/>
  <c r="K163" i="4"/>
  <c r="K164" i="4"/>
  <c r="K165" i="4"/>
  <c r="K166" i="4"/>
  <c r="K167" i="4"/>
  <c r="K170" i="4"/>
  <c r="K173" i="4"/>
  <c r="K176" i="4"/>
  <c r="K177" i="4"/>
  <c r="K180" i="4"/>
  <c r="K183" i="4"/>
  <c r="K184" i="4"/>
  <c r="K186" i="4"/>
  <c r="K189" i="4"/>
  <c r="K193" i="4"/>
  <c r="K194" i="4"/>
  <c r="K195" i="4"/>
  <c r="K196" i="4"/>
  <c r="K197" i="4"/>
  <c r="K198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30" i="4"/>
  <c r="K236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33" i="4"/>
  <c r="K257" i="4"/>
  <c r="K260" i="4"/>
  <c r="K263" i="4"/>
  <c r="K264" i="4"/>
  <c r="K265" i="4"/>
  <c r="K268" i="4"/>
  <c r="K269" i="4"/>
  <c r="K270" i="4"/>
  <c r="K271" i="4"/>
  <c r="K272" i="4"/>
  <c r="K273" i="4"/>
  <c r="K274" i="4"/>
  <c r="K275" i="4"/>
  <c r="K276" i="4"/>
  <c r="K277" i="4"/>
  <c r="K278" i="4"/>
  <c r="K281" i="4"/>
  <c r="K282" i="4"/>
  <c r="K283" i="4"/>
  <c r="K286" i="4"/>
  <c r="K289" i="4"/>
  <c r="K292" i="4"/>
  <c r="K295" i="4"/>
  <c r="K298" i="4"/>
  <c r="K301" i="4"/>
  <c r="K304" i="4"/>
  <c r="K305" i="4"/>
  <c r="K306" i="4"/>
  <c r="K307" i="4"/>
  <c r="K308" i="4"/>
  <c r="K309" i="4"/>
  <c r="K310" i="4"/>
  <c r="K311" i="4"/>
  <c r="K312" i="4"/>
  <c r="K313" i="4"/>
  <c r="K316" i="4"/>
  <c r="K319" i="4"/>
  <c r="K322" i="4"/>
  <c r="K325" i="4"/>
  <c r="K326" i="4"/>
  <c r="K327" i="4"/>
  <c r="K330" i="4"/>
  <c r="K333" i="4"/>
  <c r="K336" i="4"/>
  <c r="K339" i="4"/>
  <c r="K340" i="4"/>
  <c r="K341" i="4"/>
  <c r="K342" i="4"/>
  <c r="K343" i="4"/>
  <c r="K346" i="4"/>
  <c r="K347" i="4"/>
  <c r="K348" i="4"/>
  <c r="K351" i="4"/>
  <c r="K354" i="4"/>
  <c r="K357" i="4"/>
  <c r="K360" i="4"/>
  <c r="K363" i="4"/>
  <c r="K366" i="4"/>
  <c r="K369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9" i="4"/>
  <c r="K432" i="4"/>
  <c r="K435" i="4"/>
  <c r="K438" i="4"/>
  <c r="K439" i="4"/>
  <c r="K440" i="4"/>
  <c r="K441" i="4"/>
  <c r="K442" i="4"/>
  <c r="K445" i="4"/>
  <c r="K448" i="4"/>
  <c r="K451" i="4"/>
  <c r="K452" i="4"/>
  <c r="K453" i="4"/>
  <c r="K454" i="4"/>
  <c r="K455" i="4"/>
  <c r="K456" i="4"/>
  <c r="K457" i="4"/>
  <c r="K458" i="4"/>
  <c r="K461" i="4"/>
  <c r="K464" i="4"/>
  <c r="K467" i="4"/>
  <c r="K470" i="4"/>
  <c r="K473" i="4"/>
  <c r="K476" i="4"/>
  <c r="K479" i="4"/>
  <c r="K482" i="4"/>
  <c r="K485" i="4"/>
  <c r="K488" i="4"/>
  <c r="K491" i="4"/>
  <c r="K494" i="4"/>
  <c r="K495" i="4"/>
  <c r="K496" i="4"/>
  <c r="K497" i="4"/>
  <c r="K498" i="4"/>
  <c r="K499" i="4"/>
  <c r="K500" i="4"/>
  <c r="K503" i="4"/>
  <c r="K506" i="4"/>
  <c r="K507" i="4"/>
  <c r="K508" i="4"/>
  <c r="K511" i="4"/>
  <c r="K514" i="4"/>
  <c r="K517" i="4"/>
  <c r="K520" i="4"/>
  <c r="K523" i="4"/>
  <c r="K526" i="4"/>
  <c r="K529" i="4"/>
  <c r="K532" i="4"/>
  <c r="K535" i="4"/>
  <c r="K538" i="4"/>
  <c r="K541" i="4"/>
  <c r="K542" i="4"/>
  <c r="K545" i="4"/>
  <c r="K546" i="4"/>
  <c r="K549" i="4"/>
  <c r="K550" i="4"/>
  <c r="K553" i="4"/>
  <c r="K556" i="4"/>
  <c r="K558" i="4"/>
  <c r="K559" i="4"/>
  <c r="K560" i="4"/>
  <c r="K561" i="4"/>
  <c r="K562" i="4"/>
  <c r="K563" i="4"/>
  <c r="K566" i="4"/>
  <c r="K569" i="4"/>
  <c r="K572" i="4"/>
  <c r="K575" i="4"/>
  <c r="K576" i="4"/>
  <c r="K579" i="4"/>
  <c r="K580" i="4"/>
  <c r="K583" i="4"/>
  <c r="K586" i="4"/>
  <c r="K587" i="4"/>
  <c r="K588" i="4"/>
  <c r="K591" i="4"/>
  <c r="K594" i="4"/>
  <c r="K595" i="4"/>
  <c r="K598" i="4"/>
  <c r="K601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8" i="4"/>
  <c r="K622" i="4"/>
  <c r="K621" i="4"/>
  <c r="K625" i="4"/>
  <c r="K628" i="4"/>
  <c r="K634" i="4"/>
  <c r="K631" i="4"/>
  <c r="K632" i="4"/>
  <c r="K633" i="4"/>
  <c r="K635" i="4"/>
  <c r="K636" i="4"/>
  <c r="K639" i="4"/>
  <c r="K640" i="4"/>
  <c r="K642" i="4"/>
  <c r="K643" i="4"/>
  <c r="K645" i="4"/>
  <c r="K646" i="4"/>
  <c r="K648" i="4"/>
  <c r="K649" i="4"/>
  <c r="K652" i="4"/>
  <c r="K653" i="4"/>
  <c r="K655" i="4"/>
  <c r="K656" i="4"/>
  <c r="K659" i="4"/>
  <c r="K660" i="4"/>
  <c r="K662" i="4"/>
  <c r="K663" i="4"/>
  <c r="K665" i="4"/>
  <c r="K666" i="4"/>
  <c r="K670" i="4"/>
  <c r="K671" i="4"/>
  <c r="K673" i="4"/>
  <c r="K674" i="4"/>
  <c r="K676" i="4"/>
  <c r="K677" i="4"/>
  <c r="K679" i="4"/>
  <c r="K680" i="4"/>
  <c r="K683" i="4"/>
  <c r="K684" i="4"/>
  <c r="K685" i="4"/>
  <c r="K687" i="4"/>
  <c r="K688" i="4"/>
  <c r="K690" i="4"/>
  <c r="K691" i="4"/>
  <c r="K693" i="4"/>
  <c r="K694" i="4"/>
  <c r="K696" i="4"/>
  <c r="K697" i="4"/>
  <c r="K699" i="4"/>
  <c r="K700" i="4"/>
  <c r="K702" i="4"/>
  <c r="K703" i="4"/>
  <c r="K704" i="4"/>
  <c r="K705" i="4"/>
  <c r="K706" i="4"/>
  <c r="K707" i="4"/>
  <c r="K708" i="4"/>
  <c r="K709" i="4"/>
  <c r="K712" i="4"/>
  <c r="K713" i="4"/>
  <c r="K715" i="4"/>
  <c r="K716" i="4"/>
  <c r="K718" i="4"/>
  <c r="K719" i="4"/>
  <c r="K721" i="4"/>
  <c r="K722" i="4"/>
  <c r="K724" i="4"/>
  <c r="K725" i="4"/>
  <c r="K727" i="4"/>
  <c r="K728" i="4"/>
  <c r="K730" i="4"/>
  <c r="K731" i="4"/>
  <c r="K732" i="4"/>
  <c r="K733" i="4"/>
  <c r="K734" i="4"/>
  <c r="K735" i="4"/>
  <c r="K736" i="4"/>
  <c r="K737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5" i="4"/>
  <c r="K766" i="4"/>
  <c r="K767" i="4"/>
  <c r="K770" i="4"/>
  <c r="K771" i="4"/>
  <c r="K773" i="4"/>
  <c r="K774" i="4"/>
  <c r="K776" i="4"/>
  <c r="K777" i="4"/>
  <c r="K779" i="4"/>
  <c r="K780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802" i="4"/>
  <c r="K803" i="4"/>
  <c r="K805" i="4"/>
  <c r="K806" i="4"/>
  <c r="K807" i="4"/>
  <c r="K809" i="4"/>
  <c r="K810" i="4"/>
  <c r="K813" i="4"/>
  <c r="K816" i="4"/>
  <c r="K817" i="4"/>
  <c r="K820" i="4"/>
  <c r="K823" i="4"/>
  <c r="K824" i="4"/>
  <c r="K826" i="4"/>
  <c r="K827" i="4"/>
  <c r="K829" i="4"/>
  <c r="K830" i="4"/>
  <c r="K832" i="4"/>
  <c r="K833" i="4"/>
  <c r="K834" i="4"/>
  <c r="K835" i="4"/>
  <c r="K836" i="4"/>
  <c r="K839" i="4"/>
  <c r="K840" i="4"/>
  <c r="K843" i="4"/>
  <c r="K842" i="4"/>
  <c r="K844" i="4"/>
  <c r="K846" i="4"/>
  <c r="K847" i="4"/>
  <c r="K848" i="4"/>
  <c r="K849" i="4"/>
  <c r="K850" i="4"/>
  <c r="K853" i="4"/>
  <c r="K854" i="4"/>
  <c r="K856" i="4"/>
  <c r="K857" i="4"/>
  <c r="K858" i="4"/>
  <c r="K859" i="4"/>
  <c r="K860" i="4"/>
  <c r="K861" i="4"/>
  <c r="K862" i="4"/>
  <c r="K863" i="4"/>
  <c r="K866" i="4"/>
  <c r="K867" i="4"/>
  <c r="K869" i="4"/>
  <c r="K870" i="4"/>
  <c r="K872" i="4"/>
  <c r="K873" i="4"/>
  <c r="K875" i="4"/>
  <c r="K876" i="4"/>
  <c r="K877" i="4"/>
  <c r="K879" i="4"/>
  <c r="K880" i="4"/>
  <c r="K3" i="4"/>
  <c r="J20" i="4"/>
  <c r="E14" i="4"/>
  <c r="E17" i="4" s="1"/>
  <c r="J11" i="4"/>
  <c r="J14" i="4" s="1"/>
  <c r="J17" i="4" s="1"/>
  <c r="I11" i="4"/>
  <c r="I14" i="4" s="1"/>
  <c r="I17" i="4" s="1"/>
  <c r="E4" i="4"/>
  <c r="F4" i="4"/>
  <c r="G4" i="4"/>
  <c r="H4" i="4"/>
  <c r="I4" i="4"/>
  <c r="J4" i="4"/>
  <c r="D4" i="4"/>
  <c r="E11" i="4" l="1"/>
  <c r="I20" i="4"/>
  <c r="I24" i="4" s="1"/>
  <c r="I27" i="4" s="1"/>
  <c r="J24" i="4"/>
  <c r="J27" i="4" s="1"/>
  <c r="D11" i="4"/>
  <c r="D14" i="4" s="1"/>
  <c r="D17" i="4" s="1"/>
  <c r="F11" i="4"/>
  <c r="F14" i="4" s="1"/>
  <c r="F17" i="4" s="1"/>
  <c r="E20" i="4"/>
  <c r="H11" i="4"/>
  <c r="H14" i="4" s="1"/>
  <c r="H17" i="4" s="1"/>
  <c r="G11" i="4"/>
  <c r="J190" i="4"/>
  <c r="H190" i="4"/>
  <c r="K7" i="4"/>
  <c r="K187" i="4"/>
  <c r="K4" i="4"/>
  <c r="K799" i="4"/>
  <c r="K557" i="4"/>
  <c r="G14" i="4" l="1"/>
  <c r="G17" i="4" s="1"/>
  <c r="K190" i="4"/>
  <c r="K11" i="4"/>
  <c r="G20" i="4"/>
  <c r="I30" i="4"/>
  <c r="F20" i="4"/>
  <c r="K14" i="4"/>
  <c r="K17" i="4"/>
  <c r="D24" i="4"/>
  <c r="D27" i="4" s="1"/>
  <c r="D20" i="4"/>
  <c r="H20" i="4"/>
  <c r="H24" i="4"/>
  <c r="H27" i="4" s="1"/>
  <c r="J30" i="4"/>
  <c r="E24" i="4"/>
  <c r="E27" i="4" l="1"/>
  <c r="H30" i="4"/>
  <c r="H37" i="4"/>
  <c r="F24" i="4"/>
  <c r="I37" i="4"/>
  <c r="J37" i="4"/>
  <c r="D30" i="4"/>
  <c r="J56" i="4"/>
  <c r="K20" i="4"/>
  <c r="G24" i="4"/>
  <c r="E30" i="4"/>
  <c r="D37" i="4" l="1"/>
  <c r="I56" i="4"/>
  <c r="E37" i="4"/>
  <c r="J72" i="4"/>
  <c r="J80" i="4" s="1"/>
  <c r="J83" i="4" s="1"/>
  <c r="J66" i="4"/>
  <c r="F27" i="4"/>
  <c r="K24" i="4"/>
  <c r="H56" i="4"/>
  <c r="J59" i="4"/>
  <c r="G27" i="4"/>
  <c r="J86" i="4" l="1"/>
  <c r="D56" i="4"/>
  <c r="H59" i="4"/>
  <c r="F30" i="4"/>
  <c r="K27" i="4"/>
  <c r="E56" i="4"/>
  <c r="G30" i="4"/>
  <c r="G37" i="4"/>
  <c r="H66" i="4"/>
  <c r="I59" i="4"/>
  <c r="I66" i="4"/>
  <c r="K30" i="4" l="1"/>
  <c r="F37" i="4"/>
  <c r="H72" i="4"/>
  <c r="H80" i="4"/>
  <c r="H83" i="4" s="1"/>
  <c r="D59" i="4"/>
  <c r="D66" i="4" s="1"/>
  <c r="D72" i="4"/>
  <c r="G56" i="4"/>
  <c r="E59" i="4"/>
  <c r="E66" i="4" s="1"/>
  <c r="J89" i="4"/>
  <c r="I72" i="4"/>
  <c r="I80" i="4" s="1"/>
  <c r="I83" i="4" s="1"/>
  <c r="I86" i="4" l="1"/>
  <c r="D80" i="4"/>
  <c r="D83" i="4" s="1"/>
  <c r="G59" i="4"/>
  <c r="J93" i="4"/>
  <c r="E80" i="4"/>
  <c r="E83" i="4" s="1"/>
  <c r="E72" i="4"/>
  <c r="K37" i="4"/>
  <c r="F56" i="4"/>
  <c r="H86" i="4"/>
  <c r="F59" i="4" l="1"/>
  <c r="K56" i="4"/>
  <c r="G66" i="4"/>
  <c r="G80" i="4" s="1"/>
  <c r="G83" i="4" s="1"/>
  <c r="G72" i="4"/>
  <c r="F66" i="4"/>
  <c r="K66" i="4" s="1"/>
  <c r="D86" i="4"/>
  <c r="E86" i="4"/>
  <c r="J108" i="4"/>
  <c r="I93" i="4"/>
  <c r="I89" i="4"/>
  <c r="J97" i="4"/>
  <c r="J100" i="4" s="1"/>
  <c r="H89" i="4"/>
  <c r="H93" i="4" s="1"/>
  <c r="G86" i="4" l="1"/>
  <c r="F72" i="4"/>
  <c r="K72" i="4" s="1"/>
  <c r="I97" i="4"/>
  <c r="H97" i="4"/>
  <c r="H100" i="4" s="1"/>
  <c r="J111" i="4"/>
  <c r="J114" i="4" s="1"/>
  <c r="J119" i="4"/>
  <c r="E89" i="4"/>
  <c r="E93" i="4"/>
  <c r="K59" i="4"/>
  <c r="H108" i="4"/>
  <c r="D89" i="4"/>
  <c r="D97" i="4" l="1"/>
  <c r="D100" i="4" s="1"/>
  <c r="D93" i="4"/>
  <c r="F80" i="4"/>
  <c r="J123" i="4"/>
  <c r="H111" i="4"/>
  <c r="I100" i="4"/>
  <c r="I108" i="4" s="1"/>
  <c r="G89" i="4"/>
  <c r="G93" i="4"/>
  <c r="E97" i="4"/>
  <c r="E100" i="4" s="1"/>
  <c r="I111" i="4" l="1"/>
  <c r="I114" i="4" s="1"/>
  <c r="G97" i="4"/>
  <c r="G100" i="4" s="1"/>
  <c r="G108" i="4"/>
  <c r="H114" i="4"/>
  <c r="H119" i="4"/>
  <c r="J126" i="4"/>
  <c r="F83" i="4"/>
  <c r="K80" i="4"/>
  <c r="E108" i="4"/>
  <c r="D108" i="4"/>
  <c r="H123" i="4" l="1"/>
  <c r="H126" i="4" s="1"/>
  <c r="D111" i="4"/>
  <c r="D114" i="4" s="1"/>
  <c r="F86" i="4"/>
  <c r="K83" i="4"/>
  <c r="I123" i="4"/>
  <c r="I126" i="4" s="1"/>
  <c r="J129" i="4"/>
  <c r="J133" i="4" s="1"/>
  <c r="E119" i="4"/>
  <c r="E111" i="4"/>
  <c r="E114" i="4" s="1"/>
  <c r="G111" i="4"/>
  <c r="I119" i="4"/>
  <c r="I129" i="4" l="1"/>
  <c r="I133" i="4" s="1"/>
  <c r="F89" i="4"/>
  <c r="K86" i="4"/>
  <c r="D119" i="4"/>
  <c r="D123" i="4" s="1"/>
  <c r="D126" i="4" s="1"/>
  <c r="G114" i="4"/>
  <c r="E123" i="4"/>
  <c r="E126" i="4" s="1"/>
  <c r="H129" i="4"/>
  <c r="H133" i="4"/>
  <c r="D129" i="4" l="1"/>
  <c r="H154" i="4"/>
  <c r="F97" i="4"/>
  <c r="K89" i="4"/>
  <c r="J157" i="4"/>
  <c r="J161" i="4" s="1"/>
  <c r="E129" i="4"/>
  <c r="E133" i="4"/>
  <c r="F93" i="4"/>
  <c r="G119" i="4"/>
  <c r="G123" i="4" s="1"/>
  <c r="G126" i="4" l="1"/>
  <c r="H157" i="4"/>
  <c r="H161" i="4" s="1"/>
  <c r="H168" i="4" s="1"/>
  <c r="H171" i="4" s="1"/>
  <c r="K93" i="4"/>
  <c r="I157" i="4"/>
  <c r="J168" i="4"/>
  <c r="J171" i="4" s="1"/>
  <c r="F100" i="4"/>
  <c r="K97" i="4"/>
  <c r="E154" i="4"/>
  <c r="D133" i="4"/>
  <c r="H174" i="4" l="1"/>
  <c r="H178" i="4" s="1"/>
  <c r="I161" i="4"/>
  <c r="I168" i="4" s="1"/>
  <c r="I171" i="4" s="1"/>
  <c r="E157" i="4"/>
  <c r="K100" i="4"/>
  <c r="F108" i="4"/>
  <c r="J174" i="4"/>
  <c r="J178" i="4" s="1"/>
  <c r="J181" i="4" s="1"/>
  <c r="J228" i="4" s="1"/>
  <c r="G129" i="4"/>
  <c r="G133" i="4" s="1"/>
  <c r="G154" i="4" l="1"/>
  <c r="J231" i="4"/>
  <c r="J234" i="4" s="1"/>
  <c r="J237" i="4" s="1"/>
  <c r="I174" i="4"/>
  <c r="H181" i="4"/>
  <c r="H228" i="4" s="1"/>
  <c r="D157" i="4"/>
  <c r="D161" i="4"/>
  <c r="D168" i="4" s="1"/>
  <c r="D171" i="4" s="1"/>
  <c r="F111" i="4"/>
  <c r="K108" i="4"/>
  <c r="E161" i="4"/>
  <c r="E168" i="4" s="1"/>
  <c r="E171" i="4" s="1"/>
  <c r="J255" i="4"/>
  <c r="D178" i="4" l="1"/>
  <c r="D181" i="4" s="1"/>
  <c r="D184" i="4" s="1"/>
  <c r="D174" i="4"/>
  <c r="E174" i="4"/>
  <c r="E178" i="4"/>
  <c r="E181" i="4" s="1"/>
  <c r="E228" i="4" s="1"/>
  <c r="J258" i="4"/>
  <c r="J261" i="4" s="1"/>
  <c r="H231" i="4"/>
  <c r="I178" i="4"/>
  <c r="I181" i="4" s="1"/>
  <c r="I228" i="4" s="1"/>
  <c r="F114" i="4"/>
  <c r="K111" i="4"/>
  <c r="G157" i="4"/>
  <c r="D187" i="4" l="1"/>
  <c r="D190" i="4" s="1"/>
  <c r="D228" i="4" s="1"/>
  <c r="D231" i="4" s="1"/>
  <c r="D234" i="4" s="1"/>
  <c r="D237" i="4" s="1"/>
  <c r="I231" i="4"/>
  <c r="I234" i="4" s="1"/>
  <c r="I237" i="4" s="1"/>
  <c r="I255" i="4" s="1"/>
  <c r="H234" i="4"/>
  <c r="J266" i="4"/>
  <c r="J279" i="4" s="1"/>
  <c r="F123" i="4"/>
  <c r="K114" i="4"/>
  <c r="G168" i="4"/>
  <c r="G171" i="4" s="1"/>
  <c r="G161" i="4"/>
  <c r="E231" i="4"/>
  <c r="F119" i="4"/>
  <c r="K119" i="4" s="1"/>
  <c r="D255" i="4"/>
  <c r="J284" i="4" l="1"/>
  <c r="J287" i="4" s="1"/>
  <c r="J290" i="4" s="1"/>
  <c r="J293" i="4" s="1"/>
  <c r="J296" i="4" s="1"/>
  <c r="J299" i="4" s="1"/>
  <c r="J302" i="4" s="1"/>
  <c r="J314" i="4"/>
  <c r="J317" i="4" s="1"/>
  <c r="G174" i="4"/>
  <c r="G178" i="4"/>
  <c r="G181" i="4" s="1"/>
  <c r="G228" i="4" s="1"/>
  <c r="F126" i="4"/>
  <c r="K123" i="4"/>
  <c r="D258" i="4"/>
  <c r="D261" i="4" s="1"/>
  <c r="D266" i="4"/>
  <c r="H237" i="4"/>
  <c r="H255" i="4" s="1"/>
  <c r="E234" i="4"/>
  <c r="I258" i="4"/>
  <c r="F129" i="4" l="1"/>
  <c r="F133" i="4"/>
  <c r="K126" i="4"/>
  <c r="I261" i="4"/>
  <c r="J320" i="4"/>
  <c r="J323" i="4" s="1"/>
  <c r="H258" i="4"/>
  <c r="D284" i="4"/>
  <c r="D287" i="4" s="1"/>
  <c r="D290" i="4" s="1"/>
  <c r="D293" i="4" s="1"/>
  <c r="D296" i="4" s="1"/>
  <c r="D299" i="4" s="1"/>
  <c r="D302" i="4" s="1"/>
  <c r="G231" i="4"/>
  <c r="G234" i="4" s="1"/>
  <c r="G237" i="4" s="1"/>
  <c r="G255" i="4" s="1"/>
  <c r="E237" i="4"/>
  <c r="E255" i="4" s="1"/>
  <c r="D279" i="4"/>
  <c r="D314" i="4" s="1"/>
  <c r="D317" i="4" s="1"/>
  <c r="D320" i="4" l="1"/>
  <c r="D323" i="4" s="1"/>
  <c r="D328" i="4"/>
  <c r="D331" i="4" s="1"/>
  <c r="D334" i="4" s="1"/>
  <c r="G258" i="4"/>
  <c r="G261" i="4" s="1"/>
  <c r="H261" i="4"/>
  <c r="H266" i="4" s="1"/>
  <c r="H279" i="4" s="1"/>
  <c r="J328" i="4"/>
  <c r="J331" i="4" s="1"/>
  <c r="J334" i="4" s="1"/>
  <c r="E258" i="4"/>
  <c r="K133" i="4"/>
  <c r="K129" i="4"/>
  <c r="I266" i="4"/>
  <c r="I279" i="4" s="1"/>
  <c r="J337" i="4" l="1"/>
  <c r="I284" i="4"/>
  <c r="I287" i="4" s="1"/>
  <c r="I290" i="4" s="1"/>
  <c r="I293" i="4" s="1"/>
  <c r="I296" i="4" s="1"/>
  <c r="I299" i="4" s="1"/>
  <c r="I302" i="4" s="1"/>
  <c r="D337" i="4"/>
  <c r="D344" i="4" s="1"/>
  <c r="D349" i="4" s="1"/>
  <c r="D352" i="4" s="1"/>
  <c r="D355" i="4" s="1"/>
  <c r="D358" i="4" s="1"/>
  <c r="D361" i="4" s="1"/>
  <c r="D364" i="4" s="1"/>
  <c r="D367" i="4" s="1"/>
  <c r="D370" i="4" s="1"/>
  <c r="E261" i="4"/>
  <c r="H284" i="4"/>
  <c r="H287" i="4" s="1"/>
  <c r="H290" i="4" s="1"/>
  <c r="H293" i="4" s="1"/>
  <c r="H296" i="4" s="1"/>
  <c r="H299" i="4" s="1"/>
  <c r="H302" i="4" s="1"/>
  <c r="J344" i="4"/>
  <c r="J349" i="4" s="1"/>
  <c r="J352" i="4" s="1"/>
  <c r="J355" i="4" s="1"/>
  <c r="J358" i="4" s="1"/>
  <c r="J361" i="4" s="1"/>
  <c r="J364" i="4" s="1"/>
  <c r="J367" i="4" s="1"/>
  <c r="J370" i="4" s="1"/>
  <c r="G266" i="4"/>
  <c r="G279" i="4" s="1"/>
  <c r="J427" i="4" l="1"/>
  <c r="J430" i="4" s="1"/>
  <c r="J433" i="4" s="1"/>
  <c r="J436" i="4" s="1"/>
  <c r="D427" i="4"/>
  <c r="D430" i="4" s="1"/>
  <c r="D433" i="4" s="1"/>
  <c r="D436" i="4" s="1"/>
  <c r="E266" i="4"/>
  <c r="E279" i="4" s="1"/>
  <c r="K157" i="4"/>
  <c r="K161" i="4"/>
  <c r="G284" i="4"/>
  <c r="G287" i="4" s="1"/>
  <c r="G290" i="4" s="1"/>
  <c r="G293" i="4" s="1"/>
  <c r="G296" i="4" s="1"/>
  <c r="G299" i="4" s="1"/>
  <c r="G302" i="4" s="1"/>
  <c r="I314" i="4"/>
  <c r="I317" i="4" s="1"/>
  <c r="G314" i="4"/>
  <c r="G317" i="4" s="1"/>
  <c r="H314" i="4"/>
  <c r="H317" i="4" s="1"/>
  <c r="K168" i="4" l="1"/>
  <c r="D443" i="4"/>
  <c r="D446" i="4" s="1"/>
  <c r="D449" i="4" s="1"/>
  <c r="I320" i="4"/>
  <c r="I323" i="4" s="1"/>
  <c r="I328" i="4"/>
  <c r="I331" i="4" s="1"/>
  <c r="I334" i="4" s="1"/>
  <c r="E284" i="4"/>
  <c r="E287" i="4" s="1"/>
  <c r="E290" i="4" s="1"/>
  <c r="E293" i="4" s="1"/>
  <c r="E296" i="4" s="1"/>
  <c r="E299" i="4" s="1"/>
  <c r="E302" i="4" s="1"/>
  <c r="H320" i="4"/>
  <c r="H323" i="4" s="1"/>
  <c r="G320" i="4"/>
  <c r="G323" i="4" s="1"/>
  <c r="J443" i="4"/>
  <c r="J446" i="4" s="1"/>
  <c r="J449" i="4" s="1"/>
  <c r="J459" i="4"/>
  <c r="J462" i="4" s="1"/>
  <c r="J465" i="4" s="1"/>
  <c r="J468" i="4" s="1"/>
  <c r="J471" i="4" s="1"/>
  <c r="J474" i="4" s="1"/>
  <c r="I337" i="4" l="1"/>
  <c r="I349" i="4" s="1"/>
  <c r="I352" i="4" s="1"/>
  <c r="I355" i="4" s="1"/>
  <c r="I358" i="4" s="1"/>
  <c r="I361" i="4" s="1"/>
  <c r="I364" i="4" s="1"/>
  <c r="I367" i="4" s="1"/>
  <c r="I370" i="4" s="1"/>
  <c r="G328" i="4"/>
  <c r="G331" i="4" s="1"/>
  <c r="G334" i="4" s="1"/>
  <c r="H328" i="4"/>
  <c r="H331" i="4" s="1"/>
  <c r="H334" i="4" s="1"/>
  <c r="E314" i="4"/>
  <c r="E317" i="4" s="1"/>
  <c r="I344" i="4"/>
  <c r="J477" i="4"/>
  <c r="J480" i="4" s="1"/>
  <c r="J483" i="4" s="1"/>
  <c r="J486" i="4" s="1"/>
  <c r="J489" i="4" s="1"/>
  <c r="J492" i="4" s="1"/>
  <c r="D459" i="4"/>
  <c r="D462" i="4" s="1"/>
  <c r="D465" i="4" s="1"/>
  <c r="D468" i="4" s="1"/>
  <c r="D471" i="4" s="1"/>
  <c r="D474" i="4" s="1"/>
  <c r="K171" i="4"/>
  <c r="I427" i="4" l="1"/>
  <c r="I430" i="4" s="1"/>
  <c r="I433" i="4" s="1"/>
  <c r="I436" i="4" s="1"/>
  <c r="D477" i="4"/>
  <c r="D480" i="4" s="1"/>
  <c r="D483" i="4" s="1"/>
  <c r="D486" i="4" s="1"/>
  <c r="D489" i="4" s="1"/>
  <c r="D492" i="4" s="1"/>
  <c r="E320" i="4"/>
  <c r="E323" i="4" s="1"/>
  <c r="E328" i="4"/>
  <c r="E331" i="4" s="1"/>
  <c r="E334" i="4" s="1"/>
  <c r="K174" i="4"/>
  <c r="J501" i="4"/>
  <c r="J504" i="4" s="1"/>
  <c r="H337" i="4"/>
  <c r="G337" i="4"/>
  <c r="G349" i="4" s="1"/>
  <c r="G352" i="4" s="1"/>
  <c r="G355" i="4" s="1"/>
  <c r="G358" i="4" s="1"/>
  <c r="G361" i="4" s="1"/>
  <c r="G364" i="4" s="1"/>
  <c r="G367" i="4" s="1"/>
  <c r="G370" i="4" s="1"/>
  <c r="G344" i="4"/>
  <c r="G427" i="4" l="1"/>
  <c r="G430" i="4" s="1"/>
  <c r="G433" i="4" s="1"/>
  <c r="G436" i="4" s="1"/>
  <c r="J509" i="4"/>
  <c r="J512" i="4" s="1"/>
  <c r="J515" i="4" s="1"/>
  <c r="J518" i="4" s="1"/>
  <c r="J521" i="4" s="1"/>
  <c r="J524" i="4" s="1"/>
  <c r="J527" i="4" s="1"/>
  <c r="J530" i="4" s="1"/>
  <c r="K178" i="4"/>
  <c r="E337" i="4"/>
  <c r="E344" i="4" s="1"/>
  <c r="H344" i="4"/>
  <c r="H349" i="4" s="1"/>
  <c r="H352" i="4" s="1"/>
  <c r="H355" i="4" s="1"/>
  <c r="H358" i="4" s="1"/>
  <c r="H361" i="4" s="1"/>
  <c r="H364" i="4" s="1"/>
  <c r="H367" i="4" s="1"/>
  <c r="H370" i="4" s="1"/>
  <c r="D509" i="4"/>
  <c r="D512" i="4" s="1"/>
  <c r="D515" i="4" s="1"/>
  <c r="D518" i="4" s="1"/>
  <c r="D521" i="4" s="1"/>
  <c r="D524" i="4" s="1"/>
  <c r="D527" i="4" s="1"/>
  <c r="D530" i="4" s="1"/>
  <c r="D501" i="4"/>
  <c r="D504" i="4" s="1"/>
  <c r="I443" i="4"/>
  <c r="I446" i="4" s="1"/>
  <c r="I449" i="4" s="1"/>
  <c r="I459" i="4"/>
  <c r="I462" i="4" s="1"/>
  <c r="I465" i="4" s="1"/>
  <c r="I468" i="4" s="1"/>
  <c r="I471" i="4" s="1"/>
  <c r="I474" i="4" s="1"/>
  <c r="H427" i="4" l="1"/>
  <c r="H430" i="4" s="1"/>
  <c r="H433" i="4" s="1"/>
  <c r="H436" i="4" s="1"/>
  <c r="D533" i="4"/>
  <c r="D536" i="4" s="1"/>
  <c r="E349" i="4"/>
  <c r="E352" i="4" s="1"/>
  <c r="E355" i="4" s="1"/>
  <c r="E358" i="4" s="1"/>
  <c r="E361" i="4" s="1"/>
  <c r="E364" i="4" s="1"/>
  <c r="E367" i="4" s="1"/>
  <c r="E370" i="4" s="1"/>
  <c r="K181" i="4"/>
  <c r="G459" i="4"/>
  <c r="G462" i="4" s="1"/>
  <c r="G465" i="4" s="1"/>
  <c r="G468" i="4" s="1"/>
  <c r="G471" i="4" s="1"/>
  <c r="G474" i="4" s="1"/>
  <c r="J533" i="4"/>
  <c r="J536" i="4" s="1"/>
  <c r="I477" i="4"/>
  <c r="I480" i="4" s="1"/>
  <c r="I483" i="4" s="1"/>
  <c r="I486" i="4" s="1"/>
  <c r="I489" i="4" s="1"/>
  <c r="I492" i="4" s="1"/>
  <c r="I501" i="4"/>
  <c r="I504" i="4" s="1"/>
  <c r="G443" i="4"/>
  <c r="G446" i="4" s="1"/>
  <c r="G449" i="4" s="1"/>
  <c r="D539" i="4" l="1"/>
  <c r="J539" i="4"/>
  <c r="G477" i="4"/>
  <c r="G480" i="4" s="1"/>
  <c r="G483" i="4" s="1"/>
  <c r="G486" i="4" s="1"/>
  <c r="G489" i="4" s="1"/>
  <c r="G492" i="4" s="1"/>
  <c r="G501" i="4" s="1"/>
  <c r="G504" i="4" s="1"/>
  <c r="K228" i="4"/>
  <c r="E427" i="4"/>
  <c r="E430" i="4" s="1"/>
  <c r="E433" i="4" s="1"/>
  <c r="E436" i="4" s="1"/>
  <c r="H443" i="4"/>
  <c r="H446" i="4" s="1"/>
  <c r="H449" i="4" s="1"/>
  <c r="I509" i="4"/>
  <c r="I512" i="4" s="1"/>
  <c r="I515" i="4" s="1"/>
  <c r="I518" i="4" s="1"/>
  <c r="I521" i="4" s="1"/>
  <c r="I524" i="4" s="1"/>
  <c r="I527" i="4" s="1"/>
  <c r="I530" i="4" s="1"/>
  <c r="H459" i="4"/>
  <c r="H462" i="4" s="1"/>
  <c r="H465" i="4" s="1"/>
  <c r="H468" i="4" s="1"/>
  <c r="H471" i="4" s="1"/>
  <c r="H474" i="4" s="1"/>
  <c r="E443" i="4" l="1"/>
  <c r="E446" i="4" s="1"/>
  <c r="E449" i="4" s="1"/>
  <c r="K231" i="4"/>
  <c r="G509" i="4"/>
  <c r="G512" i="4" s="1"/>
  <c r="G515" i="4" s="1"/>
  <c r="G518" i="4" s="1"/>
  <c r="G521" i="4" s="1"/>
  <c r="G524" i="4" s="1"/>
  <c r="G527" i="4" s="1"/>
  <c r="G530" i="4" s="1"/>
  <c r="H477" i="4"/>
  <c r="H480" i="4" s="1"/>
  <c r="H483" i="4" s="1"/>
  <c r="H486" i="4" s="1"/>
  <c r="H489" i="4" s="1"/>
  <c r="H492" i="4" s="1"/>
  <c r="H501" i="4"/>
  <c r="H504" i="4" s="1"/>
  <c r="I533" i="4"/>
  <c r="I536" i="4" s="1"/>
  <c r="J543" i="4"/>
  <c r="D543" i="4"/>
  <c r="G533" i="4" l="1"/>
  <c r="G536" i="4" s="1"/>
  <c r="J551" i="4"/>
  <c r="J554" i="4" s="1"/>
  <c r="I539" i="4"/>
  <c r="H509" i="4"/>
  <c r="H512" i="4" s="1"/>
  <c r="H515" i="4" s="1"/>
  <c r="H518" i="4" s="1"/>
  <c r="H521" i="4" s="1"/>
  <c r="H524" i="4" s="1"/>
  <c r="H527" i="4" s="1"/>
  <c r="H530" i="4" s="1"/>
  <c r="K234" i="4"/>
  <c r="D551" i="4"/>
  <c r="D554" i="4" s="1"/>
  <c r="J564" i="4"/>
  <c r="J547" i="4"/>
  <c r="D547" i="4"/>
  <c r="E459" i="4"/>
  <c r="E462" i="4" s="1"/>
  <c r="E465" i="4" s="1"/>
  <c r="E468" i="4" s="1"/>
  <c r="E471" i="4" s="1"/>
  <c r="E474" i="4" s="1"/>
  <c r="D564" i="4" l="1"/>
  <c r="K237" i="4"/>
  <c r="F255" i="4"/>
  <c r="E477" i="4"/>
  <c r="E480" i="4" s="1"/>
  <c r="E483" i="4" s="1"/>
  <c r="E486" i="4" s="1"/>
  <c r="E489" i="4" s="1"/>
  <c r="E492" i="4" s="1"/>
  <c r="G539" i="4"/>
  <c r="G543" i="4"/>
  <c r="J567" i="4"/>
  <c r="J570" i="4" s="1"/>
  <c r="H533" i="4"/>
  <c r="H536" i="4" s="1"/>
  <c r="I547" i="4"/>
  <c r="I543" i="4"/>
  <c r="H539" i="4" l="1"/>
  <c r="H543" i="4"/>
  <c r="J573" i="4"/>
  <c r="J577" i="4"/>
  <c r="I551" i="4"/>
  <c r="I554" i="4" s="1"/>
  <c r="G547" i="4"/>
  <c r="G551" i="4" s="1"/>
  <c r="E501" i="4"/>
  <c r="E504" i="4" s="1"/>
  <c r="F258" i="4"/>
  <c r="K255" i="4"/>
  <c r="D567" i="4"/>
  <c r="D570" i="4" s="1"/>
  <c r="G554" i="4" l="1"/>
  <c r="G564" i="4"/>
  <c r="E509" i="4"/>
  <c r="E512" i="4" s="1"/>
  <c r="E515" i="4" s="1"/>
  <c r="E518" i="4" s="1"/>
  <c r="E521" i="4" s="1"/>
  <c r="E524" i="4" s="1"/>
  <c r="E527" i="4" s="1"/>
  <c r="E530" i="4" s="1"/>
  <c r="D573" i="4"/>
  <c r="D577" i="4"/>
  <c r="I564" i="4"/>
  <c r="F261" i="4"/>
  <c r="K258" i="4"/>
  <c r="H551" i="4"/>
  <c r="H554" i="4" s="1"/>
  <c r="F266" i="4"/>
  <c r="H547" i="4"/>
  <c r="K266" i="4" l="1"/>
  <c r="F279" i="4"/>
  <c r="K279" i="4" s="1"/>
  <c r="F284" i="4"/>
  <c r="K261" i="4"/>
  <c r="J584" i="4"/>
  <c r="J589" i="4" s="1"/>
  <c r="I567" i="4"/>
  <c r="I570" i="4" s="1"/>
  <c r="D581" i="4"/>
  <c r="D584" i="4" s="1"/>
  <c r="E533" i="4"/>
  <c r="E536" i="4" s="1"/>
  <c r="G567" i="4"/>
  <c r="G570" i="4" s="1"/>
  <c r="H564" i="4"/>
  <c r="D589" i="4" l="1"/>
  <c r="I573" i="4"/>
  <c r="I577" i="4"/>
  <c r="J592" i="4"/>
  <c r="J596" i="4"/>
  <c r="J599" i="4" s="1"/>
  <c r="J602" i="4" s="1"/>
  <c r="H567" i="4"/>
  <c r="H570" i="4" s="1"/>
  <c r="G573" i="4"/>
  <c r="G577" i="4" s="1"/>
  <c r="F287" i="4"/>
  <c r="K284" i="4"/>
  <c r="E539" i="4"/>
  <c r="E543" i="4"/>
  <c r="F290" i="4" l="1"/>
  <c r="K287" i="4"/>
  <c r="I584" i="4"/>
  <c r="D592" i="4"/>
  <c r="D596" i="4" s="1"/>
  <c r="D599" i="4" s="1"/>
  <c r="D602" i="4" s="1"/>
  <c r="D616" i="4" s="1"/>
  <c r="G584" i="4"/>
  <c r="H573" i="4"/>
  <c r="H577" i="4"/>
  <c r="J616" i="4"/>
  <c r="E547" i="4"/>
  <c r="D619" i="4" l="1"/>
  <c r="D626" i="4" s="1"/>
  <c r="D629" i="4" s="1"/>
  <c r="F293" i="4"/>
  <c r="K290" i="4"/>
  <c r="H584" i="4"/>
  <c r="I589" i="4"/>
  <c r="E551" i="4"/>
  <c r="E554" i="4" s="1"/>
  <c r="J619" i="4"/>
  <c r="J626" i="4" s="1"/>
  <c r="J629" i="4" s="1"/>
  <c r="G589" i="4"/>
  <c r="I592" i="4" l="1"/>
  <c r="I596" i="4"/>
  <c r="I599" i="4" s="1"/>
  <c r="I602" i="4" s="1"/>
  <c r="I616" i="4"/>
  <c r="H589" i="4"/>
  <c r="F296" i="4"/>
  <c r="K293" i="4"/>
  <c r="E564" i="4"/>
  <c r="G592" i="4"/>
  <c r="G596" i="4"/>
  <c r="G599" i="4" s="1"/>
  <c r="G602" i="4" s="1"/>
  <c r="G616" i="4" s="1"/>
  <c r="G619" i="4" l="1"/>
  <c r="G626" i="4" s="1"/>
  <c r="G629" i="4" s="1"/>
  <c r="I619" i="4"/>
  <c r="I626" i="4" s="1"/>
  <c r="I629" i="4" s="1"/>
  <c r="E567" i="4"/>
  <c r="E570" i="4" s="1"/>
  <c r="F299" i="4"/>
  <c r="K296" i="4"/>
  <c r="H592" i="4"/>
  <c r="H596" i="4"/>
  <c r="H599" i="4" s="1"/>
  <c r="H602" i="4" s="1"/>
  <c r="H616" i="4" s="1"/>
  <c r="H619" i="4" l="1"/>
  <c r="H626" i="4"/>
  <c r="H629" i="4" s="1"/>
  <c r="F302" i="4"/>
  <c r="K302" i="4" s="1"/>
  <c r="K299" i="4"/>
  <c r="F314" i="4"/>
  <c r="E573" i="4"/>
  <c r="E577" i="4" l="1"/>
  <c r="F317" i="4"/>
  <c r="K314" i="4"/>
  <c r="F320" i="4" l="1"/>
  <c r="K317" i="4"/>
  <c r="E584" i="4"/>
  <c r="E589" i="4" l="1"/>
  <c r="F323" i="4"/>
  <c r="K320" i="4"/>
  <c r="E592" i="4" l="1"/>
  <c r="E596" i="4" s="1"/>
  <c r="E599" i="4" s="1"/>
  <c r="E602" i="4" s="1"/>
  <c r="E616" i="4" s="1"/>
  <c r="K323" i="4"/>
  <c r="F328" i="4"/>
  <c r="E619" i="4" l="1"/>
  <c r="E623" i="4"/>
  <c r="E626" i="4" s="1"/>
  <c r="E629" i="4" s="1"/>
  <c r="F331" i="4"/>
  <c r="K328" i="4"/>
  <c r="F334" i="4" l="1"/>
  <c r="K331" i="4"/>
  <c r="F337" i="4" l="1"/>
  <c r="K337" i="4" s="1"/>
  <c r="K334" i="4"/>
  <c r="F344" i="4"/>
  <c r="K344" i="4" s="1"/>
  <c r="F349" i="4" l="1"/>
  <c r="F352" i="4" l="1"/>
  <c r="K349" i="4"/>
  <c r="F355" i="4" l="1"/>
  <c r="K352" i="4"/>
  <c r="F358" i="4" l="1"/>
  <c r="K355" i="4"/>
  <c r="F361" i="4" l="1"/>
  <c r="K358" i="4"/>
  <c r="F364" i="4" l="1"/>
  <c r="K361" i="4"/>
  <c r="F367" i="4" l="1"/>
  <c r="K364" i="4"/>
  <c r="F370" i="4" l="1"/>
  <c r="K367" i="4"/>
  <c r="K370" i="4" l="1"/>
  <c r="F427" i="4"/>
  <c r="F430" i="4" l="1"/>
  <c r="K427" i="4"/>
  <c r="F433" i="4" l="1"/>
  <c r="K430" i="4"/>
  <c r="F436" i="4" l="1"/>
  <c r="K436" i="4" s="1"/>
  <c r="K433" i="4"/>
  <c r="F443" i="4"/>
  <c r="F446" i="4" l="1"/>
  <c r="K443" i="4"/>
  <c r="F459" i="4" l="1"/>
  <c r="F449" i="4"/>
  <c r="K446" i="4"/>
  <c r="K449" i="4" l="1"/>
  <c r="F462" i="4"/>
  <c r="K459" i="4"/>
  <c r="F465" i="4" l="1"/>
  <c r="K462" i="4"/>
  <c r="F468" i="4" l="1"/>
  <c r="K465" i="4"/>
  <c r="F471" i="4" l="1"/>
  <c r="K468" i="4"/>
  <c r="F474" i="4" l="1"/>
  <c r="K471" i="4"/>
  <c r="F477" i="4" l="1"/>
  <c r="K474" i="4"/>
  <c r="F480" i="4" l="1"/>
  <c r="K477" i="4"/>
  <c r="F483" i="4" l="1"/>
  <c r="K480" i="4"/>
  <c r="F486" i="4" l="1"/>
  <c r="K483" i="4"/>
  <c r="F489" i="4" l="1"/>
  <c r="K486" i="4"/>
  <c r="F492" i="4" l="1"/>
  <c r="K489" i="4"/>
  <c r="K492" i="4" l="1"/>
  <c r="F501" i="4"/>
  <c r="F504" i="4" l="1"/>
  <c r="K504" i="4" s="1"/>
  <c r="K501" i="4"/>
  <c r="F509" i="4"/>
  <c r="F512" i="4" l="1"/>
  <c r="K509" i="4"/>
  <c r="F515" i="4" l="1"/>
  <c r="K512" i="4"/>
  <c r="F518" i="4" l="1"/>
  <c r="K515" i="4"/>
  <c r="F521" i="4" l="1"/>
  <c r="K518" i="4"/>
  <c r="F524" i="4" l="1"/>
  <c r="K521" i="4"/>
  <c r="F527" i="4" l="1"/>
  <c r="K524" i="4"/>
  <c r="F530" i="4" l="1"/>
  <c r="K527" i="4"/>
  <c r="F533" i="4" l="1"/>
  <c r="K530" i="4"/>
  <c r="F536" i="4" l="1"/>
  <c r="K533" i="4"/>
  <c r="F539" i="4" l="1"/>
  <c r="F543" i="4" s="1"/>
  <c r="K536" i="4"/>
  <c r="K543" i="4" l="1"/>
  <c r="F547" i="4"/>
  <c r="K547" i="4" s="1"/>
  <c r="K539" i="4"/>
  <c r="F551" i="4" l="1"/>
  <c r="F554" i="4" l="1"/>
  <c r="K554" i="4" s="1"/>
  <c r="K551" i="4"/>
  <c r="F564" i="4"/>
  <c r="F567" i="4" l="1"/>
  <c r="K564" i="4"/>
  <c r="F570" i="4" l="1"/>
  <c r="K567" i="4"/>
  <c r="F573" i="4" l="1"/>
  <c r="K570" i="4"/>
  <c r="K573" i="4" l="1"/>
  <c r="F577" i="4"/>
  <c r="K577" i="4" l="1"/>
  <c r="F584" i="4" l="1"/>
  <c r="K584" i="4" s="1"/>
  <c r="F589" i="4"/>
  <c r="F592" i="4" l="1"/>
  <c r="K592" i="4" s="1"/>
  <c r="F596" i="4"/>
  <c r="K589" i="4"/>
  <c r="F599" i="4" l="1"/>
  <c r="K596" i="4"/>
  <c r="F602" i="4" l="1"/>
  <c r="K599" i="4"/>
  <c r="K602" i="4" l="1"/>
  <c r="F616" i="4"/>
  <c r="F619" i="4" l="1"/>
  <c r="K619" i="4" s="1"/>
  <c r="K616" i="4"/>
  <c r="F626" i="4" l="1"/>
  <c r="F629" i="4" l="1"/>
  <c r="K626" i="4"/>
  <c r="K629" i="4" l="1"/>
</calcChain>
</file>

<file path=xl/sharedStrings.xml><?xml version="1.0" encoding="utf-8"?>
<sst xmlns="http://schemas.openxmlformats.org/spreadsheetml/2006/main" count="2125" uniqueCount="1069">
  <si>
    <t>City</t>
  </si>
  <si>
    <t>Palestine Regional Medical Center</t>
  </si>
  <si>
    <t>Palestine</t>
  </si>
  <si>
    <t>FP</t>
  </si>
  <si>
    <t>Permian Regional Medical Center</t>
  </si>
  <si>
    <t>Andrews</t>
  </si>
  <si>
    <t>PUB</t>
  </si>
  <si>
    <t>Woodland Heights Medical Center</t>
  </si>
  <si>
    <t>Lufkin</t>
  </si>
  <si>
    <t>CHI St. Luke's Health Memorial Lufkin</t>
  </si>
  <si>
    <t>NP</t>
  </si>
  <si>
    <t>Methodist Hospital | Atascosa</t>
  </si>
  <si>
    <t>Jourdanton</t>
  </si>
  <si>
    <t>Bellville Medical Center</t>
  </si>
  <si>
    <t>Bellville</t>
  </si>
  <si>
    <t>Muleshoe Area Medical Center</t>
  </si>
  <si>
    <t>Muleshoe</t>
  </si>
  <si>
    <t>Ascension Seton Smithville</t>
  </si>
  <si>
    <t>Smithville</t>
  </si>
  <si>
    <t>Ascension Seton Bastrop</t>
  </si>
  <si>
    <t>Bastrop</t>
  </si>
  <si>
    <t>Seymour Hospital</t>
  </si>
  <si>
    <t>Seymour</t>
  </si>
  <si>
    <t>CHRISTUS Spohn Hospital Beeville</t>
  </si>
  <si>
    <t>Beeville</t>
  </si>
  <si>
    <t>Baylor Scott &amp; White Medical Center - Temple</t>
  </si>
  <si>
    <t>Temple</t>
  </si>
  <si>
    <t>Adventhealth Central Texas</t>
  </si>
  <si>
    <t>Killeen</t>
  </si>
  <si>
    <t>Baylor Scott &amp; White Continuing Care Hospital</t>
  </si>
  <si>
    <t>Seton Medical Center Harker Heights</t>
  </si>
  <si>
    <t>Harker Heights</t>
  </si>
  <si>
    <t>Everest Rehabilitation Hospital Temple</t>
  </si>
  <si>
    <t>Baptist Medical Center</t>
  </si>
  <si>
    <t>San Antonio</t>
  </si>
  <si>
    <t>University Hospital</t>
  </si>
  <si>
    <t>Texas Center for Infectious Disease</t>
  </si>
  <si>
    <t>CHRISTUS Santa Rosa Hospital - Medical Center</t>
  </si>
  <si>
    <t>Methodist Hospital</t>
  </si>
  <si>
    <t>CHRISTUS Childrens</t>
  </si>
  <si>
    <t>Encompass Health Rehabilitation Hospital of San Antonio</t>
  </si>
  <si>
    <t>Kindred Hospital - San Antonio</t>
  </si>
  <si>
    <t>Warm Springs Rehabilitation Hospital of San Antonio</t>
  </si>
  <si>
    <t>Kindred Hospital - San Antonio Central</t>
  </si>
  <si>
    <t>South Texas Spine and Surgical Hospital</t>
  </si>
  <si>
    <t>Post AcuteWarm Springs Specialty Hospital of San Antonio</t>
  </si>
  <si>
    <t>Foundation Surgical Hospital of San Antonio</t>
  </si>
  <si>
    <t>Methodist Hospital | Stone Oak</t>
  </si>
  <si>
    <t>Baptist Emergency Hospital Thousand Oaks</t>
  </si>
  <si>
    <t>Legent Orthopedic + Spine</t>
  </si>
  <si>
    <t>PAM Specialty Hospital of San Antonio Medical Center</t>
  </si>
  <si>
    <t>Goodall - Witcher Hospital</t>
  </si>
  <si>
    <t>Clifton</t>
  </si>
  <si>
    <t>Wadley Regional Medical Center</t>
  </si>
  <si>
    <t>Texarkana</t>
  </si>
  <si>
    <t>Encompass Health Rehabilitation Hospital of Texarkana</t>
  </si>
  <si>
    <t>CHRISTUS St. Michael Health System</t>
  </si>
  <si>
    <t>PAM Specialty Hospital of Texarkana North</t>
  </si>
  <si>
    <t>Texarkana Emergency Center and Hospital</t>
  </si>
  <si>
    <t>Houston</t>
  </si>
  <si>
    <t>CHI St. Luke's Health - Brazosport</t>
  </si>
  <si>
    <t>Lake Jackson</t>
  </si>
  <si>
    <t>Sweeny Community Hospital</t>
  </si>
  <si>
    <t>Sweeny</t>
  </si>
  <si>
    <t>HCA Houston Healthcare Pearland</t>
  </si>
  <si>
    <t>Pearland</t>
  </si>
  <si>
    <t>Encompass Health Rehabilitation Hospital of Pearland</t>
  </si>
  <si>
    <t>St. Joseph Regional Health Center</t>
  </si>
  <si>
    <t>Bryan</t>
  </si>
  <si>
    <t>The Physicians Centre Hospital</t>
  </si>
  <si>
    <t>CHI St. Joseph Rehab Hospital, A Partnership with Healthsouth</t>
  </si>
  <si>
    <t>Baylor Scott &amp; White Medical Center - College Station</t>
  </si>
  <si>
    <t>College Station</t>
  </si>
  <si>
    <t>Caprock Hospital</t>
  </si>
  <si>
    <t>CHI St. Joseph Health - College Station Hospital</t>
  </si>
  <si>
    <t>Big Bend Regional Medical Center</t>
  </si>
  <si>
    <t>Alpine</t>
  </si>
  <si>
    <t>Hendrick Medical Center Brownwood</t>
  </si>
  <si>
    <t>Brownwood</t>
  </si>
  <si>
    <t>CHI St. Joseph Health Burleson Hospital</t>
  </si>
  <si>
    <t>Caldwell</t>
  </si>
  <si>
    <t>Ascension Seton Highland Lakes</t>
  </si>
  <si>
    <t>Burnet</t>
  </si>
  <si>
    <t>Baylor Scott &amp; White Medical Center - Marble Falls</t>
  </si>
  <si>
    <t>Marble Falls</t>
  </si>
  <si>
    <t>Ascension Seton Edgar B. Davis</t>
  </si>
  <si>
    <t>Luling</t>
  </si>
  <si>
    <t>PAM Specialty Hospital of Luling</t>
  </si>
  <si>
    <t>Memorial Medical Center</t>
  </si>
  <si>
    <t>Port Lavaca</t>
  </si>
  <si>
    <t>Valley Baptist Medical Center - Brownsville</t>
  </si>
  <si>
    <t>Brownsville</t>
  </si>
  <si>
    <t>Valley Baptist Medical Center</t>
  </si>
  <si>
    <t>Harlingen</t>
  </si>
  <si>
    <t>Valley Regional Medical Center</t>
  </si>
  <si>
    <t>Harlingen Medical Center</t>
  </si>
  <si>
    <t>South Texas Rehabilitation Hospital</t>
  </si>
  <si>
    <t>Solara Specialty Hospitals Harlingen</t>
  </si>
  <si>
    <t>UT Health East Texas Pittsburg Hospital</t>
  </si>
  <si>
    <t>Pittsburg</t>
  </si>
  <si>
    <t>Plains Memorial Hospital</t>
  </si>
  <si>
    <t>Dimmitt</t>
  </si>
  <si>
    <t>Bayside Community Hospital</t>
  </si>
  <si>
    <t>Anahuac</t>
  </si>
  <si>
    <t>Winnie Community Hospital</t>
  </si>
  <si>
    <t>Winnie</t>
  </si>
  <si>
    <t>Patients Emergency Room and Hospital</t>
  </si>
  <si>
    <t>Baytown</t>
  </si>
  <si>
    <t>UT Health East Texas Jacksonville Hospital</t>
  </si>
  <si>
    <t>Jacksonville</t>
  </si>
  <si>
    <t>CHRISTUS Mother Frances Hospital - Jacksonville</t>
  </si>
  <si>
    <t>Childress Regional Medical Center</t>
  </si>
  <si>
    <t>Childress</t>
  </si>
  <si>
    <t>Clay County Memorial Hospital</t>
  </si>
  <si>
    <t>Henrietta</t>
  </si>
  <si>
    <t>Cochran Memorial Hospital</t>
  </si>
  <si>
    <t>Morton</t>
  </si>
  <si>
    <t>Coleman County Medical Center</t>
  </si>
  <si>
    <t>Coleman</t>
  </si>
  <si>
    <t>Columbia Medical Center of McKinney Subsidiary, L.P.</t>
  </si>
  <si>
    <t>McKinney</t>
  </si>
  <si>
    <t>Medical City Plano</t>
  </si>
  <si>
    <t>Plano</t>
  </si>
  <si>
    <t>Texas Health Presbyterian Hospital Plano</t>
  </si>
  <si>
    <t>Encompass Health Rehabilitation Hospital of Plano</t>
  </si>
  <si>
    <t>Texas Health Presbyterian Hospital Allen</t>
  </si>
  <si>
    <t>Allen</t>
  </si>
  <si>
    <t>Baylor Scott &amp; White Medical Center - Frisco</t>
  </si>
  <si>
    <t>Frisco</t>
  </si>
  <si>
    <t>Baylor Scott &amp; White Medical Center - Centennial</t>
  </si>
  <si>
    <t>Baylor Scott &amp; White Medical Center - Plano</t>
  </si>
  <si>
    <t>Texas Health Center for Diagnostics &amp; Surgery Plano</t>
  </si>
  <si>
    <t>Baylor Scott &amp; White The Heart Hospital - Plano</t>
  </si>
  <si>
    <t>PAM Rehabilitation Hospital of Allen</t>
  </si>
  <si>
    <t>Methodist McKinney Hospital</t>
  </si>
  <si>
    <t>Baylor Scott &amp; White Institute for Rehabilitation at Frisco</t>
  </si>
  <si>
    <t>Baylor Scott &amp; White Medical Center - McKinney</t>
  </si>
  <si>
    <t>Legent Surgical Hospital Plano</t>
  </si>
  <si>
    <t>Children's Medical Center Plano</t>
  </si>
  <si>
    <t>Select Specialty Hospital - Dallas Plano</t>
  </si>
  <si>
    <t>Methodist Richardson Medical Center</t>
  </si>
  <si>
    <t>Richardson</t>
  </si>
  <si>
    <t>Eminent Medical Center</t>
  </si>
  <si>
    <t>Corpus Christi</t>
  </si>
  <si>
    <t>Lubbock</t>
  </si>
  <si>
    <t>Collingsworth General Hospital</t>
  </si>
  <si>
    <t>Wellington</t>
  </si>
  <si>
    <t>Rice Medical Center</t>
  </si>
  <si>
    <t>Eagle Lake</t>
  </si>
  <si>
    <t>Columbus Community Hospital</t>
  </si>
  <si>
    <t>Columbus</t>
  </si>
  <si>
    <t>CHRISTUS Santa Rosa Hospital - New Braunfels</t>
  </si>
  <si>
    <t>New Braunfels</t>
  </si>
  <si>
    <t>PAM Specialty Hospital of New Braunfels</t>
  </si>
  <si>
    <t>New Braunfels Regional Rehabilitation Hospital</t>
  </si>
  <si>
    <t>Resolute Baptist Hospital</t>
  </si>
  <si>
    <t>New Braunfels ER &amp; Hospital</t>
  </si>
  <si>
    <t>Comanche County Medical Center</t>
  </si>
  <si>
    <t>Comanche</t>
  </si>
  <si>
    <t>Concho County Hospital</t>
  </si>
  <si>
    <t>Eden</t>
  </si>
  <si>
    <t>North Texas Medical Center</t>
  </si>
  <si>
    <t>Gainesville</t>
  </si>
  <si>
    <t>Muenster Memorial Hospital</t>
  </si>
  <si>
    <t>Muenster</t>
  </si>
  <si>
    <t>Coryell Memorial Hospital</t>
  </si>
  <si>
    <t>Gatesville</t>
  </si>
  <si>
    <t>Crane Memorial Hospital</t>
  </si>
  <si>
    <t>Crane</t>
  </si>
  <si>
    <t>Crosbyton Clinic Hospital</t>
  </si>
  <si>
    <t>Crosbyton</t>
  </si>
  <si>
    <t>Culberson Hospital</t>
  </si>
  <si>
    <t>Van Horn</t>
  </si>
  <si>
    <t>Baylor University Medical Center</t>
  </si>
  <si>
    <t>Dallas</t>
  </si>
  <si>
    <t>Children's Medical Center of Dallas</t>
  </si>
  <si>
    <t>Parkland Memorial Hospital</t>
  </si>
  <si>
    <t>Baylor Scott &amp; White Institute for Rehabilitation</t>
  </si>
  <si>
    <t>Baylor Scott &amp; White Medical Center - Uptown</t>
  </si>
  <si>
    <t>Methodist Dallas Medical Center</t>
  </si>
  <si>
    <t>Dallas Medical Center</t>
  </si>
  <si>
    <t>Texas Health Presbyterian Hospital Dallas</t>
  </si>
  <si>
    <t>Baylor Scott &amp; White Medical Center - Irving</t>
  </si>
  <si>
    <t>Irving</t>
  </si>
  <si>
    <t>Dallas Regional Medical Center</t>
  </si>
  <si>
    <t>Mesquite</t>
  </si>
  <si>
    <t>Medical City Dallas Hospital</t>
  </si>
  <si>
    <t>Methodist Charlton Medical Center</t>
  </si>
  <si>
    <t>White Rock Medical Center</t>
  </si>
  <si>
    <t>Texas Scottish Rite Hospital for Children</t>
  </si>
  <si>
    <t>De Soto</t>
  </si>
  <si>
    <t>Lifecare Hospitals of North Texas - Dallas</t>
  </si>
  <si>
    <t>Medical City Las Colinas</t>
  </si>
  <si>
    <t>Baylor Scott &amp; White Heart and Vascular Center - Dallas</t>
  </si>
  <si>
    <t>Baylor Scott &amp; White Surgical Hospital - Las Colinas</t>
  </si>
  <si>
    <t>Texas Institute for Surgery at Texas Health Presbyterian Dallas</t>
  </si>
  <si>
    <t>University of Texas Southwestern Medical Center</t>
  </si>
  <si>
    <t>Vibra Specialty Hospital</t>
  </si>
  <si>
    <t>Mesquite Specialty Hospital</t>
  </si>
  <si>
    <t>Kindred Hospital Dallas Central</t>
  </si>
  <si>
    <t>North Central Surgical Center, LLP</t>
  </si>
  <si>
    <t>Encompass Health Rehabilitation Hospital of Richardson</t>
  </si>
  <si>
    <t>Methodist Rehabilitation Hospital</t>
  </si>
  <si>
    <t>Baylor Scott &amp; White Medical Center - Sunnyvale</t>
  </si>
  <si>
    <t>Sunnyvale</t>
  </si>
  <si>
    <t>Mesquite Rehabilitation Hospital</t>
  </si>
  <si>
    <t>Encompass Health Rehabilitation Hospital of Dallas</t>
  </si>
  <si>
    <t>Methodist Hospital for Surgery</t>
  </si>
  <si>
    <t>Addison</t>
  </si>
  <si>
    <t>Crescent Medical Center Lancaster</t>
  </si>
  <si>
    <t>Lancaster</t>
  </si>
  <si>
    <t>Select Specialty Hospital - Dallas (Downtown)</t>
  </si>
  <si>
    <t>Legent Orthopedic Hospital Carrollton</t>
  </si>
  <si>
    <t>Carrollton</t>
  </si>
  <si>
    <t>First Baptist Medical Center</t>
  </si>
  <si>
    <t>Garland</t>
  </si>
  <si>
    <t>Trinity Regional Hospital Sachse</t>
  </si>
  <si>
    <t>Sachse</t>
  </si>
  <si>
    <t>Advanced Dallas Hospitals And Clinics</t>
  </si>
  <si>
    <t>Medical Arts Hospital</t>
  </si>
  <si>
    <t>Lamesa</t>
  </si>
  <si>
    <t>Hereford Regional Medical Center</t>
  </si>
  <si>
    <t>Hereford</t>
  </si>
  <si>
    <t>Medical City Denton</t>
  </si>
  <si>
    <t>Denton</t>
  </si>
  <si>
    <t>Medical City Lewisville</t>
  </si>
  <si>
    <t>Lewisville</t>
  </si>
  <si>
    <t>Texas Health Presbyterian Hospital Denton</t>
  </si>
  <si>
    <t>Baylor Scott &amp; White Medical Center - Trophy Club</t>
  </si>
  <si>
    <t>Trophy Club</t>
  </si>
  <si>
    <t>Baylor Scott &amp; White The Heart Hospital - Denton</t>
  </si>
  <si>
    <t>Mayhill Hospital</t>
  </si>
  <si>
    <t>Horizon Medical Center of Denton</t>
  </si>
  <si>
    <t>Select Rehabilitation Hospital of Denton</t>
  </si>
  <si>
    <t>Baylor Emergency Medical Center</t>
  </si>
  <si>
    <t>Aubrey</t>
  </si>
  <si>
    <t>Texas Health Presbyterian Hospital Flower Mound</t>
  </si>
  <si>
    <t>Flower Mound</t>
  </si>
  <si>
    <t>Plano Surgical Hospital</t>
  </si>
  <si>
    <t>Acute Rehabilitation Hospital of Plano</t>
  </si>
  <si>
    <t>Carrollton Regional Medical Center</t>
  </si>
  <si>
    <t>Texas Health Hospital Frisco</t>
  </si>
  <si>
    <t>ClearSky Rehabilitation Hospital of Flower Mound</t>
  </si>
  <si>
    <t>The Colony ER Hospital</t>
  </si>
  <si>
    <t>The Colony</t>
  </si>
  <si>
    <t>Cuero Regional Hospital</t>
  </si>
  <si>
    <t>Cuero</t>
  </si>
  <si>
    <t>Dimmit Regional Memorial Hospital</t>
  </si>
  <si>
    <t>Eastland Memorial Hospital</t>
  </si>
  <si>
    <t>Eastland</t>
  </si>
  <si>
    <t>Medical Center Hospital</t>
  </si>
  <si>
    <t>Odessa</t>
  </si>
  <si>
    <t>Odessa Regional Medical Center</t>
  </si>
  <si>
    <t>ContinueCare Hospital at Medical Center Odessa</t>
  </si>
  <si>
    <t>Ennis Regional Medical Center</t>
  </si>
  <si>
    <t>Ennis</t>
  </si>
  <si>
    <t>Baylor Scott &amp; White Medical Center - Waxahachie</t>
  </si>
  <si>
    <t>Waxahachie</t>
  </si>
  <si>
    <t>Methodist Midlothian Medical Center</t>
  </si>
  <si>
    <t>Midlothian</t>
  </si>
  <si>
    <t>University Medical Center of El Paso</t>
  </si>
  <si>
    <t>El Paso</t>
  </si>
  <si>
    <t>The Hospitals of Providence Memorial Campus</t>
  </si>
  <si>
    <t>Las Palmas Medical Center</t>
  </si>
  <si>
    <t>The Hospitals of Providence Sierra Campus</t>
  </si>
  <si>
    <t>Kindred Hospital El Paso</t>
  </si>
  <si>
    <t>El Paso LTAC Hospital</t>
  </si>
  <si>
    <t>The Hospitals of Providence East Campus</t>
  </si>
  <si>
    <t>El Paso Children's Hospital</t>
  </si>
  <si>
    <t>The Hospitals of Providence Transmountain Campus</t>
  </si>
  <si>
    <t>The Hospital of Providence Horizon City Campus</t>
  </si>
  <si>
    <t>Horizon City</t>
  </si>
  <si>
    <t>PAM Health Rehabilitation Hospital of El Paso</t>
  </si>
  <si>
    <t>Texas Health Harris Methodist Hospital Stephenville</t>
  </si>
  <si>
    <t>Stephenville</t>
  </si>
  <si>
    <t>Falls Community Hospital and Clinic</t>
  </si>
  <si>
    <t>TMC Bonham Hospital</t>
  </si>
  <si>
    <t>Bonham</t>
  </si>
  <si>
    <t>St. Mark's Medical Center</t>
  </si>
  <si>
    <t>La Grange</t>
  </si>
  <si>
    <t>Fisher County Hospital District</t>
  </si>
  <si>
    <t>Rotan</t>
  </si>
  <si>
    <t>W.J. Mangold Memorial Hospital</t>
  </si>
  <si>
    <t>Lockney</t>
  </si>
  <si>
    <t>OakBend Medical Center</t>
  </si>
  <si>
    <t>Richmond</t>
  </si>
  <si>
    <t>Memorial Hermann Sugar Land Hospital</t>
  </si>
  <si>
    <t>Sugar Land</t>
  </si>
  <si>
    <t>Houston Methodist Sugar Land Hospital</t>
  </si>
  <si>
    <t>Memorial Hermann Surgical Hospital First Colony</t>
  </si>
  <si>
    <t>Kindred Hospital Sugar Land</t>
  </si>
  <si>
    <t>Encompass Health Rehabilitation Hospital of Sugar Land</t>
  </si>
  <si>
    <t>St. Luke's Sugar Land Hospital</t>
  </si>
  <si>
    <t>Atrium Medical Center LP</t>
  </si>
  <si>
    <t>Stafford</t>
  </si>
  <si>
    <t>Enola</t>
  </si>
  <si>
    <t>St. Michaels Elite Hospital</t>
  </si>
  <si>
    <t>PAM Health Rehabilitation Hospital of Sugar Land</t>
  </si>
  <si>
    <t>Freestone Medical Center</t>
  </si>
  <si>
    <t>Fairfield</t>
  </si>
  <si>
    <t>Frio Regional Hospital</t>
  </si>
  <si>
    <t>Pearsall</t>
  </si>
  <si>
    <t>Memorial Hospital</t>
  </si>
  <si>
    <t>Seminole</t>
  </si>
  <si>
    <t>Shriners Hospital for Children - Galveston</t>
  </si>
  <si>
    <t>Galveston</t>
  </si>
  <si>
    <t>University of Texas Medical Branch Hospital</t>
  </si>
  <si>
    <t>Elite Care Emergency Center</t>
  </si>
  <si>
    <t>League City</t>
  </si>
  <si>
    <t>Methodist Hospital Hill Country</t>
  </si>
  <si>
    <t>Fredericksburg</t>
  </si>
  <si>
    <t>Gonzales</t>
  </si>
  <si>
    <t>Pampa Regional Medical Center</t>
  </si>
  <si>
    <t>Pampa</t>
  </si>
  <si>
    <t>Sherman</t>
  </si>
  <si>
    <t>Texoma Medical Center</t>
  </si>
  <si>
    <t>Denison</t>
  </si>
  <si>
    <t>Wilson N. Jones Regional Medical Center</t>
  </si>
  <si>
    <t>Carrus Specialty Hospital</t>
  </si>
  <si>
    <t>Carrus Rehabilitation Hospital</t>
  </si>
  <si>
    <t>Baylor Scott &amp; White Surgical Hospital at Sherman</t>
  </si>
  <si>
    <t>Longview Regional Medical Center</t>
  </si>
  <si>
    <t>Longview</t>
  </si>
  <si>
    <t>Select Specialty Hospital - Longview, Inc.</t>
  </si>
  <si>
    <t>Everest Rehabilitation Hospital of Longview</t>
  </si>
  <si>
    <t>CHI St. Joseph Health Grimes Hospital</t>
  </si>
  <si>
    <t>Guadalupe Regional Medical Center</t>
  </si>
  <si>
    <t>Seguin</t>
  </si>
  <si>
    <t>Covenant Hospital Plainview</t>
  </si>
  <si>
    <t>Plainview</t>
  </si>
  <si>
    <t>Hamilton General Hospital</t>
  </si>
  <si>
    <t>Hamilton</t>
  </si>
  <si>
    <t>Hansford County Hospital</t>
  </si>
  <si>
    <t>Spearman</t>
  </si>
  <si>
    <t>Hardeman County Memorial Hospital</t>
  </si>
  <si>
    <t>Quanah</t>
  </si>
  <si>
    <t>Lumberton Hospital LP</t>
  </si>
  <si>
    <t>Lumberton</t>
  </si>
  <si>
    <t>Houston Methodist Baytown Hospital</t>
  </si>
  <si>
    <t>Memorial Hermann - Texas Medical Center</t>
  </si>
  <si>
    <t>HCA Houston Healthcare Northwest</t>
  </si>
  <si>
    <t>University of Texas M.D. Anderson Cancer Center</t>
  </si>
  <si>
    <t>Houston Methodist Hospital</t>
  </si>
  <si>
    <t>Memorial Hermann Memorial City Medical Center</t>
  </si>
  <si>
    <t>St. Joseph Medical Center</t>
  </si>
  <si>
    <t>CHI St. Luke's Health Baylor College of Medicine Medical Center</t>
  </si>
  <si>
    <t>Texas Children's Hospital</t>
  </si>
  <si>
    <t>TIRR Memorial Hermann</t>
  </si>
  <si>
    <t>HCA Houston Healthcare West</t>
  </si>
  <si>
    <t>HCA Houston Healthcare Hospital - Pasadena</t>
  </si>
  <si>
    <t>Pasadena</t>
  </si>
  <si>
    <t>HCA Houston Healthcare Clear Lake</t>
  </si>
  <si>
    <t>Webster</t>
  </si>
  <si>
    <t>Memorial Hermann Greater Heights Hospital</t>
  </si>
  <si>
    <t>Harris Health System Ben Taub Hospital</t>
  </si>
  <si>
    <t>Memorial Hermann Southeast Hospital</t>
  </si>
  <si>
    <t>HCA Houston Healthcare Medical Center</t>
  </si>
  <si>
    <t>The Woman's Hospital of Texas</t>
  </si>
  <si>
    <t>HCA Houston Healthcare Tomball</t>
  </si>
  <si>
    <t>Tomball</t>
  </si>
  <si>
    <t>Memorial Hermann Southwest Hospital</t>
  </si>
  <si>
    <t>Memorial Hermann Northeast Hospital</t>
  </si>
  <si>
    <t>Humble</t>
  </si>
  <si>
    <t>Houston Methodist Clear Lake Hospital</t>
  </si>
  <si>
    <t>Nassau Bay</t>
  </si>
  <si>
    <t>Memorial Hermann Katy Hospital</t>
  </si>
  <si>
    <t>Katy</t>
  </si>
  <si>
    <t>Encompass Health Rehabilitation Hospital of Humble</t>
  </si>
  <si>
    <t>TOPS Surgical Specialty Hospital</t>
  </si>
  <si>
    <t>Kindred Hospital Houston Medical Center</t>
  </si>
  <si>
    <t>Vibra Hospital of Clear Lake</t>
  </si>
  <si>
    <t>Kindred Hospital Houston Northwest</t>
  </si>
  <si>
    <t>Vibra Hospital of Houston</t>
  </si>
  <si>
    <t>Texas Orthopedic Hospital</t>
  </si>
  <si>
    <t>Healthbridge Children's Hospital - Houston Ltd.</t>
  </si>
  <si>
    <t>Surgery Specialty Hospitals of America Southeast Houston</t>
  </si>
  <si>
    <t>Houston Methodist Continuing Care Hospital</t>
  </si>
  <si>
    <t>Kindred Hospital Clear Lake</t>
  </si>
  <si>
    <t>Houston Methodist Willowbrook Hospital</t>
  </si>
  <si>
    <t>Kingwood</t>
  </si>
  <si>
    <t>Memorial Hermann Specialty Hospital Kingwood</t>
  </si>
  <si>
    <t>Houston Physicians' Hospital</t>
  </si>
  <si>
    <t>Memorial Hermann Rehabilitation Hospital Katy</t>
  </si>
  <si>
    <t>First Surgical Hospital</t>
  </si>
  <si>
    <t>Bellaire</t>
  </si>
  <si>
    <t>St. Luke's Patients Medical Center</t>
  </si>
  <si>
    <t>Townsen Memorial Hospital</t>
  </si>
  <si>
    <t>St. Luke's Hospital at the Vintage</t>
  </si>
  <si>
    <t>Houston Methodist West Hospital</t>
  </si>
  <si>
    <t>Encompass Health Rehabilitation Hospital of Cypress</t>
  </si>
  <si>
    <t>Encompass Health Rehabilitation Hospital The Vintage</t>
  </si>
  <si>
    <t>AD Hospital East LLC</t>
  </si>
  <si>
    <t>PAM Rehabilitation Hospital of Clear Lake</t>
  </si>
  <si>
    <t>Altus Houston Hospital, Celestial Hospital, Odyssey Hospital</t>
  </si>
  <si>
    <t>PAM Health Rehabilitation Hospital of Houston Heights</t>
  </si>
  <si>
    <t>Encompass Health Rehabilitation Hospital of Katy</t>
  </si>
  <si>
    <t>Legent North Houston Surgical Hospital</t>
  </si>
  <si>
    <t>The Heights Hospital</t>
  </si>
  <si>
    <t>Meridian Hospital PLLC</t>
  </si>
  <si>
    <t>East Houston Medical Center</t>
  </si>
  <si>
    <t>Deerbrook Emergency Hospital</t>
  </si>
  <si>
    <t>CHRISTUS Good Shepherd Medical Center - Marshall</t>
  </si>
  <si>
    <t>Marshall</t>
  </si>
  <si>
    <t>Coon Memorial Hospital and Home</t>
  </si>
  <si>
    <t>Dalhart</t>
  </si>
  <si>
    <t>Haskell Memorial Hospital</t>
  </si>
  <si>
    <t>Haskell</t>
  </si>
  <si>
    <t>Christus Santa Rosa Hospital - San Marcos</t>
  </si>
  <si>
    <t>San Marcos</t>
  </si>
  <si>
    <t>Ascension Seton Hays</t>
  </si>
  <si>
    <t>Kyle</t>
  </si>
  <si>
    <t>Warm Springs Rehabilitation Hospital of Kyle</t>
  </si>
  <si>
    <t>Kyle ER &amp; Hospital</t>
  </si>
  <si>
    <t>Baylor Scott &amp; White Medical Center - Buda</t>
  </si>
  <si>
    <t>Buda</t>
  </si>
  <si>
    <t>Hemphill County Hospital</t>
  </si>
  <si>
    <t>Canadian</t>
  </si>
  <si>
    <t>UT Health East Texas Athens Hospital</t>
  </si>
  <si>
    <t>Athens</t>
  </si>
  <si>
    <t>South Texas Health System Edinburg</t>
  </si>
  <si>
    <t>Edinburg</t>
  </si>
  <si>
    <t>Mission Regional Medical Center</t>
  </si>
  <si>
    <t>Mission</t>
  </si>
  <si>
    <t>Knapp Medical Center</t>
  </si>
  <si>
    <t>Weslaco</t>
  </si>
  <si>
    <t>Rio Grande Regional Hospital</t>
  </si>
  <si>
    <t>McAllen</t>
  </si>
  <si>
    <t>Cornerstone Regional Hospital</t>
  </si>
  <si>
    <t>Doctors Hospital at Renaissance</t>
  </si>
  <si>
    <t>Weslaco Regional Rehabilitation Hospital</t>
  </si>
  <si>
    <t>Solara Specialty Hospitals McAllen</t>
  </si>
  <si>
    <t>Hill Regional Hospital</t>
  </si>
  <si>
    <t>Hillsboro</t>
  </si>
  <si>
    <t>Covenant Hospital Levelland</t>
  </si>
  <si>
    <t>Levelland</t>
  </si>
  <si>
    <t>Lake Granbury Medical Center</t>
  </si>
  <si>
    <t>Granbury</t>
  </si>
  <si>
    <t>CHRISTUS Mother Frances Hospital - Sulphur Springs</t>
  </si>
  <si>
    <t>Sulphur Springs</t>
  </si>
  <si>
    <t>Crockett Medical Center</t>
  </si>
  <si>
    <t>Crockett</t>
  </si>
  <si>
    <t>Big Spring</t>
  </si>
  <si>
    <t>Scenic Mountain Medical Center, A Steward Family Hospital</t>
  </si>
  <si>
    <t>Greenville</t>
  </si>
  <si>
    <t>Golden Plains Community Hospital</t>
  </si>
  <si>
    <t>Borger</t>
  </si>
  <si>
    <t>Faith Community Hospital</t>
  </si>
  <si>
    <t>Jacksboro</t>
  </si>
  <si>
    <t>Jackson County Hospital</t>
  </si>
  <si>
    <t>Edna</t>
  </si>
  <si>
    <t>CHRISTUS Southeast Texas - Jasper Memorial</t>
  </si>
  <si>
    <t>Jasper</t>
  </si>
  <si>
    <t>Baptist Hospitals of Southeast Texas</t>
  </si>
  <si>
    <t>Beaumont</t>
  </si>
  <si>
    <t>CHRISTUS Southeast Texas - St. Elizabeth</t>
  </si>
  <si>
    <t>Beaumont Emergency Hospital</t>
  </si>
  <si>
    <t>The Medical Center of Southeast Texas</t>
  </si>
  <si>
    <t>Port Arthur</t>
  </si>
  <si>
    <t>PAM Rehabilitation Hospital of Beaumont</t>
  </si>
  <si>
    <t>CHRISTUS Dubuis Hospital of Beaumont</t>
  </si>
  <si>
    <t>Kate Dishman Rehabilitation Hospital</t>
  </si>
  <si>
    <t>CHRISTUS Spohn Hospital Alice</t>
  </si>
  <si>
    <t>Alice</t>
  </si>
  <si>
    <t>Texas Health Harris Methodist Hospital Cleburne</t>
  </si>
  <si>
    <t>Cleburne</t>
  </si>
  <si>
    <t>Texas Health Hospital Mansfield</t>
  </si>
  <si>
    <t>Mansfield</t>
  </si>
  <si>
    <t>Anson General Hospital</t>
  </si>
  <si>
    <t>Anson</t>
  </si>
  <si>
    <t>Otto Kaiser Memorial Hospital</t>
  </si>
  <si>
    <t>Kenedy</t>
  </si>
  <si>
    <t>Texas Health Presbyterian Hospital Kaufman</t>
  </si>
  <si>
    <t>Kaufman</t>
  </si>
  <si>
    <t>Peterson Regional Medical Center</t>
  </si>
  <si>
    <t>Kerrville</t>
  </si>
  <si>
    <t>Kimble Hospital</t>
  </si>
  <si>
    <t>Junction</t>
  </si>
  <si>
    <t>CHRISTUS Spohn Hospital Kleberg</t>
  </si>
  <si>
    <t>Kingsville</t>
  </si>
  <si>
    <t>Knox County Hospital</t>
  </si>
  <si>
    <t>Knox City</t>
  </si>
  <si>
    <t>Paris Regional Medical Center - North Campus</t>
  </si>
  <si>
    <t>Paris</t>
  </si>
  <si>
    <t>Lamb Healthcare Center</t>
  </si>
  <si>
    <t>Littlefield</t>
  </si>
  <si>
    <t>Adventhealth Rollins Brook</t>
  </si>
  <si>
    <t>Lampasas</t>
  </si>
  <si>
    <t>Yoakum Community Hospital</t>
  </si>
  <si>
    <t>Yoakum</t>
  </si>
  <si>
    <t>Lavaca Medical Center</t>
  </si>
  <si>
    <t>Hallettsville</t>
  </si>
  <si>
    <t>Liberty Dayton Regional Medical Center</t>
  </si>
  <si>
    <t>Liberty</t>
  </si>
  <si>
    <t>Texas Rural Hospitals</t>
  </si>
  <si>
    <t>Cleveland</t>
  </si>
  <si>
    <t>Limestone Medical Center</t>
  </si>
  <si>
    <t>Groesbeck</t>
  </si>
  <si>
    <t>Parkview Regional Hospital</t>
  </si>
  <si>
    <t>Mexia</t>
  </si>
  <si>
    <t>Mid Coast Medical Center - Central</t>
  </si>
  <si>
    <t>Llano</t>
  </si>
  <si>
    <t>Grace Surgical Hospital</t>
  </si>
  <si>
    <t>University Medical Center</t>
  </si>
  <si>
    <t>Covenant Children's Hospital</t>
  </si>
  <si>
    <t>Lubbock Heart Hospital, L.P.</t>
  </si>
  <si>
    <t>Covenant Specialty Hospital</t>
  </si>
  <si>
    <t>Trustpoint Rehabilitation Hospital of Lubbock</t>
  </si>
  <si>
    <t>South Plains Rehab Hospital, An Affiliate of UMC and Encompass Health</t>
  </si>
  <si>
    <t>Lynn County Hospital District</t>
  </si>
  <si>
    <t>Tahoka</t>
  </si>
  <si>
    <t>Heart of Texas Healthcare System</t>
  </si>
  <si>
    <t>Brady</t>
  </si>
  <si>
    <t>Baylor Scott &amp; White Medical Center - Hillcrest</t>
  </si>
  <si>
    <t>Waco</t>
  </si>
  <si>
    <t>Ascension Providence</t>
  </si>
  <si>
    <t>Encompass Health Rehabilitation Hospital of Waco</t>
  </si>
  <si>
    <t>Robinson</t>
  </si>
  <si>
    <t>CHI St. Joseph Health Madison Hospital</t>
  </si>
  <si>
    <t>Madisonville</t>
  </si>
  <si>
    <t>Martin County Hospital District</t>
  </si>
  <si>
    <t>Stanton</t>
  </si>
  <si>
    <t>Matagorda Regional Medical Center</t>
  </si>
  <si>
    <t>Bay City</t>
  </si>
  <si>
    <t>Palacios Community Medical Center</t>
  </si>
  <si>
    <t>Palacios</t>
  </si>
  <si>
    <t>Fort Duncan Regional Medical Center</t>
  </si>
  <si>
    <t>Eagle Pass</t>
  </si>
  <si>
    <t>STAT Specialty Hospital of Eagle Pass</t>
  </si>
  <si>
    <t>Medina Regional Hospital</t>
  </si>
  <si>
    <t>Hondo</t>
  </si>
  <si>
    <t>Midland Memorial Hospital</t>
  </si>
  <si>
    <t>Midland</t>
  </si>
  <si>
    <t>Encompass Health Rehabilitation Hospital of Midland Odessa</t>
  </si>
  <si>
    <t>Mitchell County Hospital</t>
  </si>
  <si>
    <t>Colorado City</t>
  </si>
  <si>
    <t>Nocona General Hospital</t>
  </si>
  <si>
    <t>Nocona</t>
  </si>
  <si>
    <t>HCA Houston Healthcare Conroe</t>
  </si>
  <si>
    <t>Conroe</t>
  </si>
  <si>
    <t>Memorial Hermann The Woodlands Medical Center</t>
  </si>
  <si>
    <t>The Woodlands</t>
  </si>
  <si>
    <t>HCA Houston Healthcare Kingwood</t>
  </si>
  <si>
    <t>Encompass Health Rehabilitation Hospital of The Woodlands</t>
  </si>
  <si>
    <t>St. Luke's the Woodlands Hospital</t>
  </si>
  <si>
    <t>Cornerstone Specialty Hospitals Conroe</t>
  </si>
  <si>
    <t>Encompass Health Rehabilitation Hospital Vision Park</t>
  </si>
  <si>
    <t>Shenandoah</t>
  </si>
  <si>
    <t>St. Luke's Lakeside Hospital</t>
  </si>
  <si>
    <t>Aspire Hospital LLC</t>
  </si>
  <si>
    <t>Woodlands Specialty Hospital</t>
  </si>
  <si>
    <t>Houston Methodist The Woodlands Hospital</t>
  </si>
  <si>
    <t>Elite Hospital Kingwood</t>
  </si>
  <si>
    <t>Dumas</t>
  </si>
  <si>
    <t>Nacogdoches Memorial Hospital</t>
  </si>
  <si>
    <t>Nacogdoches</t>
  </si>
  <si>
    <t>Nacogdoches Medical Center</t>
  </si>
  <si>
    <t>Navarro Regional Hospital</t>
  </si>
  <si>
    <t>Corsicana</t>
  </si>
  <si>
    <t>Rolling Plains Memorial Hospital</t>
  </si>
  <si>
    <t>Driscoll Children's Hospital</t>
  </si>
  <si>
    <t>CHRISTUS Spohn Hospital Corpus Christi Shoreline</t>
  </si>
  <si>
    <t>Corpus Christi Medical Center Bay Area</t>
  </si>
  <si>
    <t>PAM Specialty Hospital of Corpus Christi North</t>
  </si>
  <si>
    <t>Corpus Christi Rehabilitation Hospital</t>
  </si>
  <si>
    <t>PAM Rehabilitation Hospital of Corpus Christi</t>
  </si>
  <si>
    <t>Ochiltree General Hospital</t>
  </si>
  <si>
    <t>Perryton</t>
  </si>
  <si>
    <t>Palo Pinto General Hospital</t>
  </si>
  <si>
    <t>Mineral Wells</t>
  </si>
  <si>
    <t>UT Health East Texas Carthage Hospital</t>
  </si>
  <si>
    <t>Carthage</t>
  </si>
  <si>
    <t>Medical City Weatherford</t>
  </si>
  <si>
    <t>Weatherford</t>
  </si>
  <si>
    <t>Weatherford Rehabilitation Hospital LLC</t>
  </si>
  <si>
    <t>Parmer Medical Center</t>
  </si>
  <si>
    <t>Friona</t>
  </si>
  <si>
    <t>Pecos County Memorial Hospital</t>
  </si>
  <si>
    <t>Fort Stockton</t>
  </si>
  <si>
    <t>Iraan General Hospital</t>
  </si>
  <si>
    <t>Iraan</t>
  </si>
  <si>
    <t>CHI St. Luke's Health - Memorial Livingston</t>
  </si>
  <si>
    <t>Livingston</t>
  </si>
  <si>
    <t>BSA Hospital LLC</t>
  </si>
  <si>
    <t>Amarillo</t>
  </si>
  <si>
    <t>Northwest Texas Hospital</t>
  </si>
  <si>
    <t>Physicians Surgical Hospitals LLC</t>
  </si>
  <si>
    <t>Vibra Rehabilitation Hospital of Amarillo</t>
  </si>
  <si>
    <t>Exceptional Community Hospital Amarillo</t>
  </si>
  <si>
    <t>KPC Promise Hospital of Amarillo</t>
  </si>
  <si>
    <t>Boca Raton</t>
  </si>
  <si>
    <t>Reagan Memorial Hospital</t>
  </si>
  <si>
    <t>Big Lake</t>
  </si>
  <si>
    <t>Reeves County Hospital</t>
  </si>
  <si>
    <t>Pecos</t>
  </si>
  <si>
    <t>Refugio County Memorial Hospital District</t>
  </si>
  <si>
    <t>Refugio</t>
  </si>
  <si>
    <t>Baylor Scott &amp; White Medical Center - Lake Pointe</t>
  </si>
  <si>
    <t>Rowlett</t>
  </si>
  <si>
    <t>Texas Health Presbyterian Hospital Rockwall</t>
  </si>
  <si>
    <t>Rockwall</t>
  </si>
  <si>
    <t>Ballinger Memorial Hospital District</t>
  </si>
  <si>
    <t>Ballinger</t>
  </si>
  <si>
    <t>North Runnels Hospital</t>
  </si>
  <si>
    <t>Winters</t>
  </si>
  <si>
    <t>UT Health East Texas Henderson Hospital</t>
  </si>
  <si>
    <t>Henderson</t>
  </si>
  <si>
    <t>Sabine County Hospital</t>
  </si>
  <si>
    <t>Hemphill</t>
  </si>
  <si>
    <t>CHI St. Luke's Health Memorial San Augustine</t>
  </si>
  <si>
    <t>San Augustine</t>
  </si>
  <si>
    <t>Schleicher County Medical Center</t>
  </si>
  <si>
    <t>Eldorado</t>
  </si>
  <si>
    <t>Cogdell Memorial Hospital</t>
  </si>
  <si>
    <t>Snyder</t>
  </si>
  <si>
    <t>UT Health Northeast</t>
  </si>
  <si>
    <t>Tyler</t>
  </si>
  <si>
    <t>UT Health East Texas Tyler Regional Hospital</t>
  </si>
  <si>
    <t>CHRISTUS Mother Frances Hospital - Tyler</t>
  </si>
  <si>
    <t>CHRISTUS Trinity Mother Frances Rehab Hosp, Partner of Encompass</t>
  </si>
  <si>
    <t>UT Health East Texas Long Term Acute Care</t>
  </si>
  <si>
    <t>UT Health East Texas Rehabilitation Hospital</t>
  </si>
  <si>
    <t>Baylor Scott &amp; White Texas Spine and Joint Hospital</t>
  </si>
  <si>
    <t>Tyler Continue Care Hospital</t>
  </si>
  <si>
    <t>Glen Rose Medical Center</t>
  </si>
  <si>
    <t>Glen Rose</t>
  </si>
  <si>
    <t>Starr County Memorial Hospital</t>
  </si>
  <si>
    <t>Rio Grande City</t>
  </si>
  <si>
    <t>Stephens Memorial Hospital</t>
  </si>
  <si>
    <t>Breckenridge</t>
  </si>
  <si>
    <t>Stonewall Memorial Hospital</t>
  </si>
  <si>
    <t>Aspermont</t>
  </si>
  <si>
    <t>Lillian M. Hudspeth Memorial Hospital</t>
  </si>
  <si>
    <t>Sonora</t>
  </si>
  <si>
    <t>Swisher Memorial Hospital</t>
  </si>
  <si>
    <t>Tulia</t>
  </si>
  <si>
    <t>Texas Health Arlington Memorial Hospital</t>
  </si>
  <si>
    <t>Arlington</t>
  </si>
  <si>
    <t>Texas Health Harris Methodist Hospital Azle</t>
  </si>
  <si>
    <t>Azle</t>
  </si>
  <si>
    <t>Texas Health Harris Methodist Hospital Hurst - Euless - Bedford</t>
  </si>
  <si>
    <t>Bedford</t>
  </si>
  <si>
    <t>Baylor Scott &amp; White All Saints Medical Center - Fort Worth</t>
  </si>
  <si>
    <t>Fort Worth</t>
  </si>
  <si>
    <t>Cook Children's Medical Center</t>
  </si>
  <si>
    <t>Medical City North Hills</t>
  </si>
  <si>
    <t>North Richland Hills</t>
  </si>
  <si>
    <t>Texas Health Harris Methodist Hospital Fort Worth</t>
  </si>
  <si>
    <t>John Peter Smith Hospital</t>
  </si>
  <si>
    <t>Baylor Scott &amp; White Medical Center - Grapevine</t>
  </si>
  <si>
    <t>Grapevine</t>
  </si>
  <si>
    <t>Medical City Fort Worth</t>
  </si>
  <si>
    <t>Medical City Arlington</t>
  </si>
  <si>
    <t>Texas Health Huguley Hospital</t>
  </si>
  <si>
    <t>Texas Health Harris Methodist Hospital Southwest Fort Worth</t>
  </si>
  <si>
    <t>Texas Health Specialty Hospital Fort Worth</t>
  </si>
  <si>
    <t>Encompass Health Rehabilitation Hospital of Arlington</t>
  </si>
  <si>
    <t>Encompass Health Rehabilitation Hospital of City View</t>
  </si>
  <si>
    <t>Kindred Hospital - Tarrant County</t>
  </si>
  <si>
    <t>USMD Hospital at Arlington</t>
  </si>
  <si>
    <t>Baylor Scott &amp; White Surgical Hospital - Fort Worth</t>
  </si>
  <si>
    <t>Texas Health Harris Methodist Hospital Southlake</t>
  </si>
  <si>
    <t>Southlake</t>
  </si>
  <si>
    <t>Methodist Mansfield Medical Center</t>
  </si>
  <si>
    <t>Baylor Scott &amp; White Institute for Rehabilitation at Fort Worth</t>
  </si>
  <si>
    <t>Baylor Scott &amp; White Orthopedic and Spine Hospital</t>
  </si>
  <si>
    <t>Encompass Health Rehabilitation Hospital of The Mid-Cities</t>
  </si>
  <si>
    <t>Texas Health Heart &amp; Vascular Hospital Arlington</t>
  </si>
  <si>
    <t>Texas Rehabilitation Hospital of Fort Worth</t>
  </si>
  <si>
    <t>Texas Health Harris Methodist Hospital Alliance</t>
  </si>
  <si>
    <t>Burleson</t>
  </si>
  <si>
    <t>Medical City of Alliance</t>
  </si>
  <si>
    <t>Texas Rehabilitation Hospital of Arlington</t>
  </si>
  <si>
    <t>Wise Health Surgical Hospital</t>
  </si>
  <si>
    <t>Texas Rehabilitation Hospital of Keller</t>
  </si>
  <si>
    <t>Keller</t>
  </si>
  <si>
    <t>Methodist Southlake Medical Center</t>
  </si>
  <si>
    <t>Hendrick Medical Center</t>
  </si>
  <si>
    <t>Abilene</t>
  </si>
  <si>
    <t>ContinueCARE Hospital at Hendrick Medical Center</t>
  </si>
  <si>
    <t>Encompass Health Rehabilitation Hospital of Abilene</t>
  </si>
  <si>
    <t>Brownfield Regional Medical Center</t>
  </si>
  <si>
    <t>Brownfield</t>
  </si>
  <si>
    <t>Throckmorton County Memorial Hospital</t>
  </si>
  <si>
    <t>Throckmorton</t>
  </si>
  <si>
    <t>Titus Regional Medical Center</t>
  </si>
  <si>
    <t>Mount Pleasant</t>
  </si>
  <si>
    <t>Shannon Medical Center</t>
  </si>
  <si>
    <t>San Angelo</t>
  </si>
  <si>
    <t>Shannon Rehabilitation Hospital An Affiliate of Encompass Health</t>
  </si>
  <si>
    <t>Austin</t>
  </si>
  <si>
    <t>Dell Seton Medical Center at the University of Texas</t>
  </si>
  <si>
    <t>St. David's Medical Center</t>
  </si>
  <si>
    <t>Ascension Seton Medical Center</t>
  </si>
  <si>
    <t>St. David's South Austin Medical Center</t>
  </si>
  <si>
    <t>Cornerstone Specialty Hospitals Austin</t>
  </si>
  <si>
    <t>Northwest Hills Surgical Hospital</t>
  </si>
  <si>
    <t>North Austin Medical Center</t>
  </si>
  <si>
    <t>Ascension Seton Northwest</t>
  </si>
  <si>
    <t>Ascension Seton Southwest</t>
  </si>
  <si>
    <t>Dell Children's Medical Center</t>
  </si>
  <si>
    <t>Central Texas Rehabilitation Hospital</t>
  </si>
  <si>
    <t>Encompass Health Rehabilitation Hospital of Austin</t>
  </si>
  <si>
    <t>Baylor Scott &amp; White Institute for Rehabilitation - Lakeway</t>
  </si>
  <si>
    <t>Lakeway</t>
  </si>
  <si>
    <t>Baylor Scott &amp; White Medical Center - Pflugerville</t>
  </si>
  <si>
    <t>Pflugerville</t>
  </si>
  <si>
    <t>Lake Travis ER</t>
  </si>
  <si>
    <t>Cedar Park</t>
  </si>
  <si>
    <t>Baylor Scott &amp; White Medical Center -  Austin</t>
  </si>
  <si>
    <t>Tyler County Hospital</t>
  </si>
  <si>
    <t>Woodville</t>
  </si>
  <si>
    <t>McCamey Hospital</t>
  </si>
  <si>
    <t>McCamey</t>
  </si>
  <si>
    <t>Rankin County Hospital District</t>
  </si>
  <si>
    <t>Rankin</t>
  </si>
  <si>
    <t>Uvalde Memorial Hospital</t>
  </si>
  <si>
    <t>Uvalde</t>
  </si>
  <si>
    <t>Val Verde Regional Medical Center</t>
  </si>
  <si>
    <t>Del Rio</t>
  </si>
  <si>
    <t>STAT Specialty Hospital</t>
  </si>
  <si>
    <t>Citizens Medical Center</t>
  </si>
  <si>
    <t>Victoria</t>
  </si>
  <si>
    <t>PAM Specialty Hospital of Victoria South</t>
  </si>
  <si>
    <t>PAM Specialty Hospital of Victoria North</t>
  </si>
  <si>
    <t>PAM Rehabilitation Hospital of Victoria</t>
  </si>
  <si>
    <t>Huntsville Memorial Hospital</t>
  </si>
  <si>
    <t>Huntsville</t>
  </si>
  <si>
    <t>Ward Memorial Hospital</t>
  </si>
  <si>
    <t>Monahans</t>
  </si>
  <si>
    <t>Baylor Scott &amp; White Medical Center - Brenham</t>
  </si>
  <si>
    <t>Brenham</t>
  </si>
  <si>
    <t>Doctors Hospital of Laredo</t>
  </si>
  <si>
    <t>Laredo</t>
  </si>
  <si>
    <t>Laredo Medical Center</t>
  </si>
  <si>
    <t>Laredo Specialty Hospital</t>
  </si>
  <si>
    <t>Laredo Rehabilitation Hospital</t>
  </si>
  <si>
    <t>STAT Specialty Hospital of Laredo</t>
  </si>
  <si>
    <t>El Campo Memorial Hospital</t>
  </si>
  <si>
    <t>El Campo</t>
  </si>
  <si>
    <t>Shamrock General Hospital</t>
  </si>
  <si>
    <t>Shamrock</t>
  </si>
  <si>
    <t>Parkview Hospital</t>
  </si>
  <si>
    <t>Wheeler</t>
  </si>
  <si>
    <t>United Regional Health Care System</t>
  </si>
  <si>
    <t>Wichita Falls</t>
  </si>
  <si>
    <t>Electra Memorial Hospital</t>
  </si>
  <si>
    <t>Electra</t>
  </si>
  <si>
    <t>Encompass Health Rehabilitation Hospital of Wichita Falls</t>
  </si>
  <si>
    <t>Kell West Regional Hospital</t>
  </si>
  <si>
    <t>KPC Promise Hospital of Wichita Falls</t>
  </si>
  <si>
    <t>Wilbarger General Hospital</t>
  </si>
  <si>
    <t>Vernon</t>
  </si>
  <si>
    <t>Baylor Scott &amp; White Medical Center - Taylor</t>
  </si>
  <si>
    <t>Taylor</t>
  </si>
  <si>
    <t>Round Rock Medical Center</t>
  </si>
  <si>
    <t>Round Rock</t>
  </si>
  <si>
    <t>Baylor Scott &amp; White Medical Center - Round Rock</t>
  </si>
  <si>
    <t>Cedar Park Regional Medical Center</t>
  </si>
  <si>
    <t>Ascension Seton Williamson</t>
  </si>
  <si>
    <t>Encompass Health Rehabilitation Hospital of Round Rock</t>
  </si>
  <si>
    <t>PAM Rehabilitation Hospital of Round Rock</t>
  </si>
  <si>
    <t>Brushy Creek Family Hospital</t>
  </si>
  <si>
    <t>Connally Memorial Medical Center</t>
  </si>
  <si>
    <t>Floresville</t>
  </si>
  <si>
    <t>Winkler County Memorial Hospital</t>
  </si>
  <si>
    <t>Kermit</t>
  </si>
  <si>
    <t>Wise Health System</t>
  </si>
  <si>
    <t>Decatur</t>
  </si>
  <si>
    <t>UT Health East Texas Quitman Hospital</t>
  </si>
  <si>
    <t>Quitman</t>
  </si>
  <si>
    <t>CHRISTUS Mother Frances Hospital - Winnsboro</t>
  </si>
  <si>
    <t>Winnsboro</t>
  </si>
  <si>
    <t>Yoakum County Hospital</t>
  </si>
  <si>
    <t>Denver City</t>
  </si>
  <si>
    <t>Hamilton Hospital</t>
  </si>
  <si>
    <t>Olney</t>
  </si>
  <si>
    <t>Graham Hospital District</t>
  </si>
  <si>
    <t>Graham</t>
  </si>
  <si>
    <t>Ownership</t>
  </si>
  <si>
    <t>Charity Charges</t>
  </si>
  <si>
    <t>Total Uncompensated Care</t>
  </si>
  <si>
    <t>Bad Debt Charges</t>
  </si>
  <si>
    <t>Hospital</t>
  </si>
  <si>
    <t>Uncompensated Care as % of Gross Patient Revenue</t>
  </si>
  <si>
    <t>COUNTY - ANDERSON</t>
  </si>
  <si>
    <t>Subtotals</t>
  </si>
  <si>
    <t>COUNTY - ANDREWS</t>
  </si>
  <si>
    <t>COUNTY - ANGELINA</t>
  </si>
  <si>
    <t>COUNTY - ATASCOSA</t>
  </si>
  <si>
    <t>COUNTY - AUSTIN</t>
  </si>
  <si>
    <t>COUNTY- BAILEY</t>
  </si>
  <si>
    <t>COUNTY - BASTROP</t>
  </si>
  <si>
    <t>COUNTY - BEE</t>
  </si>
  <si>
    <t>COUNTY - BELL</t>
  </si>
  <si>
    <t>COUNTY - BEXAR</t>
  </si>
  <si>
    <t>COUNTY - BOSQUE</t>
  </si>
  <si>
    <t>COUNTY - BOWIE</t>
  </si>
  <si>
    <t>COUNTY - BRAZORIA</t>
  </si>
  <si>
    <t>COUNTY - BRAZOS</t>
  </si>
  <si>
    <t>COUNTY - BREWSTER</t>
  </si>
  <si>
    <t>COUNTY - BROWN</t>
  </si>
  <si>
    <t>COUNTY - BURLESON</t>
  </si>
  <si>
    <t>COUNTY - CALDWELL</t>
  </si>
  <si>
    <t>COUNTY - BURNET</t>
  </si>
  <si>
    <t>COUNTY - CALHOUN</t>
  </si>
  <si>
    <t>COUNTY - CAMERON</t>
  </si>
  <si>
    <t>COUNTY - CAMP</t>
  </si>
  <si>
    <t>COUNTY - CASTRO</t>
  </si>
  <si>
    <t>COUNTY - CHAMBERS</t>
  </si>
  <si>
    <t>COUNTY - CHEROKEE</t>
  </si>
  <si>
    <t>COUNTY - CHILDRESS</t>
  </si>
  <si>
    <t>COUNTY - CLAY</t>
  </si>
  <si>
    <t>COUNTY - COCHRAN</t>
  </si>
  <si>
    <t>COUNTY - COLLIN</t>
  </si>
  <si>
    <t>COUNTY - COLLINGSWORTH</t>
  </si>
  <si>
    <t>COUNT - COLORADO</t>
  </si>
  <si>
    <t>COUNT - COMAL</t>
  </si>
  <si>
    <t>COUNTY - COMMANCHE</t>
  </si>
  <si>
    <t>COUNTY - CONCHO</t>
  </si>
  <si>
    <t>COUNTY - COOKE</t>
  </si>
  <si>
    <t>COUNTY - CORYELL</t>
  </si>
  <si>
    <t>COUNTY - CROSBY</t>
  </si>
  <si>
    <t>COUNTY - CULBERSON</t>
  </si>
  <si>
    <t>COUNTY - DALLAS</t>
  </si>
  <si>
    <t>COUNTY - DE WITT</t>
  </si>
  <si>
    <t>COUNTY - DEAF SMITH</t>
  </si>
  <si>
    <t>COUNTY - DENTON</t>
  </si>
  <si>
    <t>COUNTY - EASTLAND</t>
  </si>
  <si>
    <t>COUNTY - ECTOR</t>
  </si>
  <si>
    <t>COUNTY - ELLIS</t>
  </si>
  <si>
    <t>COUNTY - ERATH</t>
  </si>
  <si>
    <t>COUNTY - FANNIN</t>
  </si>
  <si>
    <t>COUNTY - FAYETTE</t>
  </si>
  <si>
    <t>COUNTY - FISHER</t>
  </si>
  <si>
    <t>COUNTY - FLOYD</t>
  </si>
  <si>
    <t>COUNTY - FORT BEND</t>
  </si>
  <si>
    <t>COUNTY - FRIO</t>
  </si>
  <si>
    <t>COUNTY - GAINES</t>
  </si>
  <si>
    <t>COUNTY - GALVESTON</t>
  </si>
  <si>
    <t>COUNTY - GILLESPIE</t>
  </si>
  <si>
    <t>COUNTY - GONZALES</t>
  </si>
  <si>
    <t>COUNTY - GRAY</t>
  </si>
  <si>
    <t>COUNTY - GRAYSON</t>
  </si>
  <si>
    <t>COUNTY - GREGG</t>
  </si>
  <si>
    <t>COUNTY - GRIMES</t>
  </si>
  <si>
    <t>COUNTY - GUADELUPE</t>
  </si>
  <si>
    <t>COUNTY - HALE</t>
  </si>
  <si>
    <t>COUNTY - HAMILTON</t>
  </si>
  <si>
    <t>COUNTY - HANSFORD</t>
  </si>
  <si>
    <t>COUNTY - HARDEMAN</t>
  </si>
  <si>
    <t>COUNTY - HARDIN</t>
  </si>
  <si>
    <t>COUNTY - HARRIS</t>
  </si>
  <si>
    <t>COUNTY - HARRISON</t>
  </si>
  <si>
    <t>COUNTY - HARTLEY</t>
  </si>
  <si>
    <t>COUNTY - HASKELL</t>
  </si>
  <si>
    <t>COUNTY - HAYS</t>
  </si>
  <si>
    <t>COUNTY - HEMPHILL</t>
  </si>
  <si>
    <t>COUNTY - HILDALGO</t>
  </si>
  <si>
    <t>COUNTY - HILL</t>
  </si>
  <si>
    <t>COUNTY - HOCKLEY</t>
  </si>
  <si>
    <t>COUNTY - HOOD</t>
  </si>
  <si>
    <t>COUNTY - HOPKINS</t>
  </si>
  <si>
    <t>COUNTY - HOUSTON</t>
  </si>
  <si>
    <t>COUNTY - HOWARD</t>
  </si>
  <si>
    <t>COUNTY - HUNT</t>
  </si>
  <si>
    <t>COUNTY - HUTCHINSON</t>
  </si>
  <si>
    <t>COUNTY - JACK</t>
  </si>
  <si>
    <t>COUNTY - JACKSON</t>
  </si>
  <si>
    <t>COUNTY - JASPER</t>
  </si>
  <si>
    <t>COUNTY - JEFFERSON</t>
  </si>
  <si>
    <t>COUNTY - JIM WELLS</t>
  </si>
  <si>
    <t>COUNTY - JOHNSON</t>
  </si>
  <si>
    <t>COUNTY - JONES</t>
  </si>
  <si>
    <t>COUNTY - KARNES</t>
  </si>
  <si>
    <t>COUNTY - KAUFMAN</t>
  </si>
  <si>
    <t>COUNTY - KERR</t>
  </si>
  <si>
    <t>COUNTY - KIMBLE</t>
  </si>
  <si>
    <t>COUNTY - KNOX</t>
  </si>
  <si>
    <t>COUNTY - LAMAR</t>
  </si>
  <si>
    <t>COUNTY - LAMB</t>
  </si>
  <si>
    <t>COUNTY - LAMPASS</t>
  </si>
  <si>
    <t>COUNTY - LAVACA</t>
  </si>
  <si>
    <t>COUNTY - LIBERTY</t>
  </si>
  <si>
    <t>COUNTY - LIMESTONE</t>
  </si>
  <si>
    <t>COUNTY - LLANO</t>
  </si>
  <si>
    <t>COUNTY - LUBBOCK</t>
  </si>
  <si>
    <t>COUNTY - LYNN</t>
  </si>
  <si>
    <t>COUNTY - MADISON</t>
  </si>
  <si>
    <t>COUNTY - MARTIN</t>
  </si>
  <si>
    <t>COUNTY - MATAGORDA</t>
  </si>
  <si>
    <t>COUNTY - MAVERICK</t>
  </si>
  <si>
    <t>COUNTY - MCCULLOCH</t>
  </si>
  <si>
    <t>COUNTY - MCLENNAN</t>
  </si>
  <si>
    <t>COUNTY - MEDINA</t>
  </si>
  <si>
    <t>COUNTY - MIDLAND</t>
  </si>
  <si>
    <t>COUNTY - MITCHELL</t>
  </si>
  <si>
    <t>COUNTY - MONTAGUE</t>
  </si>
  <si>
    <t>COUNTY - MONTGOMERY</t>
  </si>
  <si>
    <t>COUNTY - MOORE</t>
  </si>
  <si>
    <t>COUNTY - NACOGDOCHES</t>
  </si>
  <si>
    <t>COUNTY - NAVARRO</t>
  </si>
  <si>
    <t>COUNTY - NUECES</t>
  </si>
  <si>
    <t>COUNTY - OCHILTREE</t>
  </si>
  <si>
    <t>COUNTY - PALO PINTO</t>
  </si>
  <si>
    <t>COUNTY - PANOLA</t>
  </si>
  <si>
    <t>COUNTY - PARKER</t>
  </si>
  <si>
    <t>COUNTY - PARMER</t>
  </si>
  <si>
    <t>COUNTY - PECOS</t>
  </si>
  <si>
    <t>COUNTY - POLK</t>
  </si>
  <si>
    <t>COUNTY - POTTER</t>
  </si>
  <si>
    <t>COUNTY - REAGAN</t>
  </si>
  <si>
    <t>COUNTY - REEVES</t>
  </si>
  <si>
    <t>COUNTY - REFUGIO</t>
  </si>
  <si>
    <t>COUNTY - ROCKWALL</t>
  </si>
  <si>
    <t>COUNTY - RUNNELS</t>
  </si>
  <si>
    <t>COUNTY - RUSK</t>
  </si>
  <si>
    <t>COUNTY - SABINE</t>
  </si>
  <si>
    <t>COUNTY - SAN AUGUSTINE</t>
  </si>
  <si>
    <t>COUNTY - SCHLEICHER</t>
  </si>
  <si>
    <t>COUNTY - SCURRY</t>
  </si>
  <si>
    <t>COUNTY - SMITH</t>
  </si>
  <si>
    <t>COUNTY - SOMERVELL</t>
  </si>
  <si>
    <t>COUNTY - STARR</t>
  </si>
  <si>
    <t>COUNTY - STEPHANS</t>
  </si>
  <si>
    <t>COUNTY - STONEWALL</t>
  </si>
  <si>
    <t>COUNTY - SUTTON</t>
  </si>
  <si>
    <t>COUNTY - SWISHER</t>
  </si>
  <si>
    <t>COUNTY - TARRANT</t>
  </si>
  <si>
    <t>COUNTY - TAYLOR</t>
  </si>
  <si>
    <t>COUNTY - TERRY</t>
  </si>
  <si>
    <t>COUNTY - THROCKMORTON</t>
  </si>
  <si>
    <t>COUNTY - TITUS</t>
  </si>
  <si>
    <t>COUNTY - TOM GREEN</t>
  </si>
  <si>
    <t>COUNTY - TRAVIS</t>
  </si>
  <si>
    <t>COUNTY - TYLER</t>
  </si>
  <si>
    <t>COUNTY - UPTON</t>
  </si>
  <si>
    <t>COUNTY - ULVALDE</t>
  </si>
  <si>
    <t>COUNTY - VAL VERDE</t>
  </si>
  <si>
    <t>COUNTY - VICTORIA</t>
  </si>
  <si>
    <t>COUNTY - WALKER</t>
  </si>
  <si>
    <t>COUNTY - WARD</t>
  </si>
  <si>
    <t>COUNTY - WASHINGTON</t>
  </si>
  <si>
    <t>COUNTY - WEBB</t>
  </si>
  <si>
    <t>COUNTY - WHARTON</t>
  </si>
  <si>
    <t>COUNTY - WHEELER</t>
  </si>
  <si>
    <t>COUNTY - WICHITA</t>
  </si>
  <si>
    <t>COUNTY - WILBARGER</t>
  </si>
  <si>
    <t>COUNTY - WILLIAMSON</t>
  </si>
  <si>
    <t>COUNTY - WILSON</t>
  </si>
  <si>
    <t>COUNTY - WINKLER</t>
  </si>
  <si>
    <t>COUNTY - WISE</t>
  </si>
  <si>
    <t>COUNTY - WOOD</t>
  </si>
  <si>
    <t>COUNTY - YOAKUM</t>
  </si>
  <si>
    <t>COUNTY - YOUNG</t>
  </si>
  <si>
    <t>OWNERSHIP</t>
  </si>
  <si>
    <t>PUB = Hospitals owned by an agency of city, county or state government and includes hospital districts, hospital authorities, county and city facilities and state owned/operated facilities.</t>
  </si>
  <si>
    <t>NP = Hospitals owned by not-for profit organizations, such as religious organizations, community hospitals, cooperative hospitals and fraternal societies.</t>
  </si>
  <si>
    <t>FP = Hospitals owned on a for-profit basis by an individual, a partnership or a profit-making corporation.</t>
  </si>
  <si>
    <t>METRO-STATUS</t>
  </si>
  <si>
    <r>
      <t xml:space="preserve">Identifies one of the </t>
    </r>
    <r>
      <rPr>
        <sz val="8"/>
        <rFont val="Verdana"/>
        <family val="2"/>
      </rPr>
      <t>63</t>
    </r>
    <r>
      <rPr>
        <sz val="8"/>
        <color theme="1"/>
        <rFont val="Verdana"/>
        <family val="2"/>
      </rPr>
      <t xml:space="preserve"> Texas counties that comprise </t>
    </r>
    <r>
      <rPr>
        <sz val="8"/>
        <rFont val="Verdana"/>
        <family val="2"/>
      </rPr>
      <t>25</t>
    </r>
    <r>
      <rPr>
        <sz val="8"/>
        <color theme="1"/>
        <rFont val="Verdana"/>
        <family val="2"/>
      </rPr>
      <t xml:space="preserve"> Metropolitan Areas designated by the U.S. Office of Management and Budget. All other counties are non-metropolitan.   </t>
    </r>
  </si>
  <si>
    <t xml:space="preserve">             *Data are over or underreported due to non-availability or combined data (NAV) within an individual record for a specific hospital, or at the county or state level. </t>
  </si>
  <si>
    <t>DATA VARIABLES ON THIS REPORT (see attached hospital survey pages for reference)</t>
  </si>
  <si>
    <t>8. Uncompensated care as % of gross patient revenue = ((total uncompensated care / total gross patient revenue)* 100), pages 15 and 40, items I.1.c., I.2.c., and E.4.c.1. of the</t>
  </si>
  <si>
    <t>COUNTY - CRANE</t>
  </si>
  <si>
    <t>COUNTY - DIMMIT</t>
  </si>
  <si>
    <t>COUNTY - BAYLOR</t>
  </si>
  <si>
    <t>COUNTY - NOLAN</t>
  </si>
  <si>
    <t>COUNTY-FALLS</t>
  </si>
  <si>
    <t>COUNTY-FREESTONE</t>
  </si>
  <si>
    <t>Hunt Regional Healthcare</t>
  </si>
  <si>
    <t>Carrizo Springs</t>
  </si>
  <si>
    <t>Marlin</t>
  </si>
  <si>
    <t>Sweetwater</t>
  </si>
  <si>
    <t>Abiline</t>
  </si>
  <si>
    <t>DeTar Hospital Navarro</t>
  </si>
  <si>
    <t>Navasota</t>
  </si>
  <si>
    <t>1. Bad Debt Charges, page 40, item I.1.c. of the 2023 DSHS/AHA/THA Annual Survey of Hospitals.</t>
  </si>
  <si>
    <t>2. Charity Care Charges, page 40, item I.2.c. of the 2023 DSHS/AHA/THA Annual Survey of Hospitals.</t>
  </si>
  <si>
    <t>3. Total uncompensated care is the sum of bad debt charges and charity charges, page 40, items I.1.c. and I.2.c. of the 2023 DSHS/AHA/THA Annual Survey of Hospitals.</t>
  </si>
  <si>
    <t>4. Net patient revenue, page 15, item E.3.a.1. of the 2023 DSHS/AHA/THA Annual Survey of Hospitals.</t>
  </si>
  <si>
    <t>5. Gross inpatient revenue, page 15, item E.4.a.1. of the 2023 DHSH/AHA/THA Annual Survey of Hospitals.</t>
  </si>
  <si>
    <t>6. Gross outpatient revenue, page 15, item E.4.b.1. of the 2023 DHSH/AHA/THA Annual Survey of Hospitals.</t>
  </si>
  <si>
    <t>7. Total gross patient revenue, page 15, item E.4.c.1. of the 2023 DHSH/AHA/THA Annual Survey of Hospitals.</t>
  </si>
  <si>
    <t>NAV - No Data Available</t>
  </si>
  <si>
    <t>5.1%*</t>
  </si>
  <si>
    <t>For 2023, the minimum number of days a hospital must be open to be included in this report is 335 days. See page 15 for a list of hospitals not included in this report.</t>
  </si>
  <si>
    <t>Covenant Medical Center</t>
  </si>
  <si>
    <t>Texas Neurorehab Center</t>
  </si>
  <si>
    <t>COUNTY - DAWSON</t>
  </si>
  <si>
    <t>COUNTY - EL PASO</t>
  </si>
  <si>
    <t>COUNTY - HENDERSON</t>
  </si>
  <si>
    <t>COUNTY - KLEBERG</t>
  </si>
  <si>
    <t xml:space="preserve">Net Patient Revenue </t>
  </si>
  <si>
    <t xml:space="preserve">Gross Inpatient Revenue </t>
  </si>
  <si>
    <t xml:space="preserve">Gross Outpatient Revenue </t>
  </si>
  <si>
    <t>NAV*</t>
  </si>
  <si>
    <t>County</t>
  </si>
  <si>
    <t>FID</t>
  </si>
  <si>
    <t>Facility</t>
  </si>
  <si>
    <t>Acutebeds</t>
  </si>
  <si>
    <t>Metro Status</t>
  </si>
  <si>
    <t>Owntype</t>
  </si>
  <si>
    <t>Status</t>
  </si>
  <si>
    <t>StatDate</t>
  </si>
  <si>
    <t>TRAVIS</t>
  </si>
  <si>
    <t>Arise Austin Medical Center</t>
  </si>
  <si>
    <t>METRO</t>
  </si>
  <si>
    <t>FOR-PROFIT</t>
  </si>
  <si>
    <t>non compliance</t>
  </si>
  <si>
    <t>The Hospital at Westlake Medical Center</t>
  </si>
  <si>
    <t>HARRIS</t>
  </si>
  <si>
    <t>Altus Baytown Hospital, Baytown Medical Center</t>
  </si>
  <si>
    <t>SE Texas ER &amp; Hospital</t>
  </si>
  <si>
    <t>-</t>
  </si>
  <si>
    <t>DALLAS</t>
  </si>
  <si>
    <t>KPC Promise Hospital of Dallas</t>
  </si>
  <si>
    <t>New</t>
  </si>
  <si>
    <t>EL PASO</t>
  </si>
  <si>
    <t>Legent Hospital of El Paso</t>
  </si>
  <si>
    <t>Closed</t>
  </si>
  <si>
    <t>GRAYSON</t>
  </si>
  <si>
    <t>Red River ER &amp; Hospital</t>
  </si>
  <si>
    <t>GILLESPIE</t>
  </si>
  <si>
    <t>Hill Country Memorial Hospital</t>
  </si>
  <si>
    <t>NON-METRO</t>
  </si>
  <si>
    <t>NONPROFIT</t>
  </si>
  <si>
    <t>Closed/Merge</t>
  </si>
  <si>
    <t>NUECES</t>
  </si>
  <si>
    <t>South Texas Surgical Hospital</t>
  </si>
  <si>
    <t>TARRANT</t>
  </si>
  <si>
    <t>ER TX Medical Center Mansfield</t>
  </si>
  <si>
    <t>Dell Childrens Medical Center North Campus</t>
  </si>
  <si>
    <t>BEXAR</t>
  </si>
  <si>
    <t>Texas Vista Medical Center</t>
  </si>
  <si>
    <t>JEFFERSON</t>
  </si>
  <si>
    <t>Mid - Jefferson Extended Care Hospital</t>
  </si>
  <si>
    <t>Nederland</t>
  </si>
  <si>
    <t>VAN ZANDT</t>
  </si>
  <si>
    <t>Van Zandt Regional Hospital</t>
  </si>
  <si>
    <t>Grand Saline</t>
  </si>
  <si>
    <t>ELLIS</t>
  </si>
  <si>
    <t>Clearsky Rehabilitation Hospital of Waxahachie</t>
  </si>
  <si>
    <t>BELL</t>
  </si>
  <si>
    <t>Clearsky Rehabilitation Hospital of Harker Heights</t>
  </si>
  <si>
    <t>Baylor Scott &amp; White Heart and Vascular Hospital - Waxahachie</t>
  </si>
  <si>
    <t>ROCKWALL</t>
  </si>
  <si>
    <t>Royse City Emergency Hospital</t>
  </si>
  <si>
    <t>MONTGOMERY</t>
  </si>
  <si>
    <t>Nexus Specialty Hospital - The Woodlands Ltd - Shenandoah Campus</t>
  </si>
  <si>
    <t>United Memorial Medical Center</t>
  </si>
  <si>
    <t>Premier Specialty Hospital of El Paso</t>
  </si>
  <si>
    <t>$21,812,621,562*</t>
  </si>
  <si>
    <t>8.9%*</t>
  </si>
  <si>
    <t>$49,732,842*</t>
  </si>
  <si>
    <t>1.5%*</t>
  </si>
  <si>
    <t>$121,599,677*</t>
  </si>
  <si>
    <t>1.8%*</t>
  </si>
  <si>
    <t>0*</t>
  </si>
  <si>
    <t>$31,039,535*</t>
  </si>
  <si>
    <t>0%*</t>
  </si>
  <si>
    <t>$253,525,268*</t>
  </si>
  <si>
    <t>$362,046,296*</t>
  </si>
  <si>
    <t>12.1%*</t>
  </si>
  <si>
    <t>$55,906,442*</t>
  </si>
  <si>
    <t xml:space="preserve">    2023 DSHS/AHA/THA Annual Survey of Hospitals.</t>
  </si>
  <si>
    <t xml:space="preserve">Total Gross Patient Revenue </t>
  </si>
  <si>
    <t>$6,235,845,921*</t>
  </si>
  <si>
    <t>7.0*</t>
  </si>
  <si>
    <t xml:space="preserve">525 Hospitals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</si>
</sst>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i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2" applyFont="1"/>
    <xf numFmtId="0" fontId="3" fillId="0" borderId="0" xfId="2" applyFont="1"/>
    <xf numFmtId="0" fontId="4" fillId="0" borderId="0" xfId="2" applyFont="1"/>
    <xf numFmtId="0" fontId="8" fillId="0" borderId="0" xfId="3" applyFont="1"/>
    <xf numFmtId="0" fontId="3" fillId="0" borderId="0" xfId="4" applyFont="1"/>
    <xf numFmtId="0" fontId="0" fillId="0" borderId="0" xfId="0" applyFont="1"/>
    <xf numFmtId="1" fontId="0" fillId="0" borderId="0" xfId="0" applyNumberFormat="1" applyFont="1"/>
    <xf numFmtId="15" fontId="0" fillId="0" borderId="0" xfId="0" applyNumberFormat="1" applyFont="1"/>
    <xf numFmtId="0" fontId="0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1" applyNumberFormat="1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5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4" fontId="9" fillId="0" borderId="0" xfId="1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5">
    <cellStyle name="Normal" xfId="0" builtinId="0"/>
    <cellStyle name="Normal 13" xfId="4" xr:uid="{6955AEA6-7F83-4C18-83E8-99B6C1F4D638}"/>
    <cellStyle name="Normal 2" xfId="2" xr:uid="{72E101C1-E043-40DC-87DD-C61ADDD164F4}"/>
    <cellStyle name="Normal_Copy of 08CCCSF" xfId="3" xr:uid="{3772428E-30E9-45B6-867F-B3AC20CAD167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361EC-7B8F-41DE-8822-6F8F11CF5135}">
  <sheetPr codeName="Sheet1">
    <pageSetUpPr fitToPage="1"/>
  </sheetPr>
  <dimension ref="A1:K889"/>
  <sheetViews>
    <sheetView tabSelected="1" showRuler="0" view="pageLayout" topLeftCell="A878" zoomScaleNormal="100" zoomScaleSheetLayoutView="90" workbookViewId="0">
      <selection activeCell="A889" sqref="A889"/>
    </sheetView>
  </sheetViews>
  <sheetFormatPr defaultRowHeight="15" outlineLevelRow="2" x14ac:dyDescent="0.25"/>
  <cols>
    <col min="1" max="1" width="50.140625" style="20" customWidth="1"/>
    <col min="2" max="2" width="18.42578125" style="20" bestFit="1" customWidth="1"/>
    <col min="3" max="3" width="11.42578125" style="40" customWidth="1"/>
    <col min="4" max="4" width="17.28515625" style="29" bestFit="1" customWidth="1"/>
    <col min="5" max="5" width="18.7109375" style="51" bestFit="1" customWidth="1"/>
    <col min="6" max="6" width="18.7109375" style="29" bestFit="1" customWidth="1"/>
    <col min="7" max="10" width="20" style="29" bestFit="1" customWidth="1"/>
    <col min="11" max="11" width="17.28515625" style="52" customWidth="1"/>
  </cols>
  <sheetData>
    <row r="1" spans="1:11" ht="50.25" customHeight="1" thickBot="1" x14ac:dyDescent="0.3">
      <c r="A1" s="58" t="s">
        <v>782</v>
      </c>
      <c r="B1" s="58" t="s">
        <v>0</v>
      </c>
      <c r="C1" s="58" t="s">
        <v>778</v>
      </c>
      <c r="D1" s="59" t="s">
        <v>781</v>
      </c>
      <c r="E1" s="59" t="s">
        <v>779</v>
      </c>
      <c r="F1" s="59" t="s">
        <v>780</v>
      </c>
      <c r="G1" s="59" t="s">
        <v>992</v>
      </c>
      <c r="H1" s="59" t="s">
        <v>993</v>
      </c>
      <c r="I1" s="59" t="s">
        <v>994</v>
      </c>
      <c r="J1" s="59" t="s">
        <v>1065</v>
      </c>
      <c r="K1" s="59" t="s">
        <v>783</v>
      </c>
    </row>
    <row r="2" spans="1:11" ht="10.7" customHeight="1" x14ac:dyDescent="0.25">
      <c r="A2" s="21" t="s">
        <v>784</v>
      </c>
      <c r="B2" s="15"/>
      <c r="C2" s="25"/>
      <c r="D2" s="26"/>
      <c r="E2" s="27"/>
      <c r="F2" s="26"/>
      <c r="G2" s="26"/>
      <c r="H2" s="26"/>
      <c r="I2" s="26"/>
      <c r="J2" s="26"/>
      <c r="K2" s="28"/>
    </row>
    <row r="3" spans="1:11" ht="10.7" customHeight="1" outlineLevel="2" x14ac:dyDescent="0.25">
      <c r="A3" s="15" t="s">
        <v>1</v>
      </c>
      <c r="B3" s="15" t="s">
        <v>2</v>
      </c>
      <c r="C3" s="25" t="s">
        <v>3</v>
      </c>
      <c r="D3" s="26">
        <v>8294515</v>
      </c>
      <c r="E3" s="29">
        <v>3809119</v>
      </c>
      <c r="F3" s="26">
        <f>SUM(D3:E3)</f>
        <v>12103634</v>
      </c>
      <c r="G3" s="26">
        <v>106795548</v>
      </c>
      <c r="H3" s="26">
        <v>214430211</v>
      </c>
      <c r="I3" s="26">
        <v>330749334</v>
      </c>
      <c r="J3" s="26">
        <v>545401511</v>
      </c>
      <c r="K3" s="28">
        <f>F3/J3</f>
        <v>2.2192153406043642E-2</v>
      </c>
    </row>
    <row r="4" spans="1:11" s="1" customFormat="1" ht="10.7" customHeight="1" outlineLevel="1" x14ac:dyDescent="0.25">
      <c r="A4" s="21"/>
      <c r="B4" s="16" t="s">
        <v>785</v>
      </c>
      <c r="C4" s="30"/>
      <c r="D4" s="31">
        <f t="shared" ref="D4:J4" si="0">SUBTOTAL(9,D3)</f>
        <v>8294515</v>
      </c>
      <c r="E4" s="32">
        <f t="shared" si="0"/>
        <v>3809119</v>
      </c>
      <c r="F4" s="31">
        <f t="shared" si="0"/>
        <v>12103634</v>
      </c>
      <c r="G4" s="31">
        <f t="shared" si="0"/>
        <v>106795548</v>
      </c>
      <c r="H4" s="31">
        <f t="shared" si="0"/>
        <v>214430211</v>
      </c>
      <c r="I4" s="31">
        <f t="shared" si="0"/>
        <v>330749334</v>
      </c>
      <c r="J4" s="31">
        <f t="shared" si="0"/>
        <v>545401511</v>
      </c>
      <c r="K4" s="33">
        <f>F4/J4</f>
        <v>2.2192153406043642E-2</v>
      </c>
    </row>
    <row r="5" spans="1:11" ht="10.7" customHeight="1" outlineLevel="1" x14ac:dyDescent="0.25">
      <c r="A5" s="21" t="s">
        <v>786</v>
      </c>
      <c r="B5" s="15"/>
      <c r="C5" s="25"/>
      <c r="D5" s="26"/>
      <c r="E5" s="27"/>
      <c r="F5" s="26"/>
      <c r="G5" s="26"/>
      <c r="H5" s="26"/>
      <c r="I5" s="26"/>
      <c r="J5" s="26"/>
      <c r="K5" s="28"/>
    </row>
    <row r="6" spans="1:11" ht="10.7" customHeight="1" outlineLevel="2" x14ac:dyDescent="0.25">
      <c r="A6" s="15" t="s">
        <v>4</v>
      </c>
      <c r="B6" s="15" t="s">
        <v>5</v>
      </c>
      <c r="C6" s="25" t="s">
        <v>6</v>
      </c>
      <c r="D6" s="26">
        <v>9144822</v>
      </c>
      <c r="E6" s="29">
        <v>5832477</v>
      </c>
      <c r="F6" s="26">
        <f>SUM(D6:E6)</f>
        <v>14977299</v>
      </c>
      <c r="G6" s="26">
        <v>34904325</v>
      </c>
      <c r="H6" s="26">
        <v>12330050</v>
      </c>
      <c r="I6" s="26">
        <v>76703317</v>
      </c>
      <c r="J6" s="26">
        <v>89033367</v>
      </c>
      <c r="K6" s="28">
        <f>F6/J6</f>
        <v>0.16822119060149662</v>
      </c>
    </row>
    <row r="7" spans="1:11" s="1" customFormat="1" ht="10.7" customHeight="1" outlineLevel="1" x14ac:dyDescent="0.25">
      <c r="A7" s="21"/>
      <c r="B7" s="16" t="s">
        <v>785</v>
      </c>
      <c r="C7" s="30"/>
      <c r="D7" s="31">
        <f>SUBTOTAL(9,D6)</f>
        <v>9144822</v>
      </c>
      <c r="E7" s="32">
        <f t="shared" ref="E7:J7" si="1">SUBTOTAL(9,E6)</f>
        <v>5832477</v>
      </c>
      <c r="F7" s="31">
        <f t="shared" si="1"/>
        <v>14977299</v>
      </c>
      <c r="G7" s="31">
        <f t="shared" si="1"/>
        <v>34904325</v>
      </c>
      <c r="H7" s="31">
        <f t="shared" si="1"/>
        <v>12330050</v>
      </c>
      <c r="I7" s="31">
        <f t="shared" si="1"/>
        <v>76703317</v>
      </c>
      <c r="J7" s="31">
        <f t="shared" si="1"/>
        <v>89033367</v>
      </c>
      <c r="K7" s="33">
        <f>F7/J7</f>
        <v>0.16822119060149662</v>
      </c>
    </row>
    <row r="8" spans="1:11" ht="10.7" customHeight="1" outlineLevel="1" x14ac:dyDescent="0.25">
      <c r="A8" s="21" t="s">
        <v>787</v>
      </c>
      <c r="B8" s="15"/>
      <c r="C8" s="25"/>
      <c r="D8" s="26"/>
      <c r="E8" s="27"/>
      <c r="F8" s="26"/>
      <c r="G8" s="26"/>
      <c r="H8" s="26"/>
      <c r="I8" s="26"/>
      <c r="J8" s="26"/>
      <c r="K8" s="28"/>
    </row>
    <row r="9" spans="1:11" ht="10.7" customHeight="1" outlineLevel="2" x14ac:dyDescent="0.25">
      <c r="A9" s="15" t="s">
        <v>9</v>
      </c>
      <c r="B9" s="15" t="s">
        <v>8</v>
      </c>
      <c r="C9" s="25" t="s">
        <v>10</v>
      </c>
      <c r="D9" s="26">
        <v>23670565</v>
      </c>
      <c r="E9" s="29">
        <v>44354584</v>
      </c>
      <c r="F9" s="26">
        <f>SUM(D9:E9)</f>
        <v>68025149</v>
      </c>
      <c r="G9" s="26">
        <v>154130499</v>
      </c>
      <c r="H9" s="26">
        <v>434004529</v>
      </c>
      <c r="I9" s="26">
        <v>701180948</v>
      </c>
      <c r="J9" s="26">
        <v>1135185477</v>
      </c>
      <c r="K9" s="28">
        <f>F9/J9</f>
        <v>5.9924259408050899E-2</v>
      </c>
    </row>
    <row r="10" spans="1:11" ht="10.7" customHeight="1" outlineLevel="2" x14ac:dyDescent="0.25">
      <c r="A10" s="15" t="s">
        <v>7</v>
      </c>
      <c r="B10" s="15" t="s">
        <v>8</v>
      </c>
      <c r="C10" s="25" t="s">
        <v>3</v>
      </c>
      <c r="D10" s="26">
        <v>17860955</v>
      </c>
      <c r="E10" s="29">
        <v>59717046</v>
      </c>
      <c r="F10" s="26">
        <f>SUM(D10:E10)</f>
        <v>77578001</v>
      </c>
      <c r="G10" s="26">
        <v>125866329</v>
      </c>
      <c r="H10" s="26">
        <v>691654602</v>
      </c>
      <c r="I10" s="26">
        <v>627138888</v>
      </c>
      <c r="J10" s="26">
        <v>1318793491</v>
      </c>
      <c r="K10" s="28">
        <f>F10/J10</f>
        <v>5.8824980203060463E-2</v>
      </c>
    </row>
    <row r="11" spans="1:11" s="1" customFormat="1" ht="10.7" customHeight="1" outlineLevel="1" x14ac:dyDescent="0.25">
      <c r="A11" s="21"/>
      <c r="B11" s="16" t="s">
        <v>785</v>
      </c>
      <c r="C11" s="30"/>
      <c r="D11" s="31">
        <f t="shared" ref="D11:J11" si="2">SUBTOTAL(9,D9:D10)</f>
        <v>41531520</v>
      </c>
      <c r="E11" s="32">
        <f t="shared" si="2"/>
        <v>104071630</v>
      </c>
      <c r="F11" s="31">
        <f t="shared" si="2"/>
        <v>145603150</v>
      </c>
      <c r="G11" s="31">
        <f t="shared" si="2"/>
        <v>279996828</v>
      </c>
      <c r="H11" s="31">
        <f t="shared" si="2"/>
        <v>1125659131</v>
      </c>
      <c r="I11" s="31">
        <f t="shared" si="2"/>
        <v>1328319836</v>
      </c>
      <c r="J11" s="31">
        <f t="shared" si="2"/>
        <v>2453978968</v>
      </c>
      <c r="K11" s="33">
        <f>F11/J11</f>
        <v>5.9333495477618944E-2</v>
      </c>
    </row>
    <row r="12" spans="1:11" ht="10.7" customHeight="1" outlineLevel="1" x14ac:dyDescent="0.25">
      <c r="A12" s="21" t="s">
        <v>788</v>
      </c>
      <c r="B12" s="15"/>
      <c r="C12" s="25"/>
      <c r="D12" s="26"/>
      <c r="E12" s="27"/>
      <c r="F12" s="26"/>
      <c r="G12" s="26"/>
      <c r="H12" s="26"/>
      <c r="I12" s="26"/>
      <c r="J12" s="26"/>
      <c r="K12" s="28"/>
    </row>
    <row r="13" spans="1:11" ht="10.7" customHeight="1" outlineLevel="2" x14ac:dyDescent="0.25">
      <c r="A13" s="15" t="s">
        <v>11</v>
      </c>
      <c r="B13" s="15" t="s">
        <v>12</v>
      </c>
      <c r="C13" s="25" t="s">
        <v>3</v>
      </c>
      <c r="D13" s="26">
        <v>4872403</v>
      </c>
      <c r="E13" s="29">
        <v>12353277</v>
      </c>
      <c r="F13" s="26">
        <f>SUM(D13:E13)</f>
        <v>17225680</v>
      </c>
      <c r="G13" s="26">
        <v>43389251</v>
      </c>
      <c r="H13" s="26">
        <v>91179118</v>
      </c>
      <c r="I13" s="26">
        <v>280756175</v>
      </c>
      <c r="J13" s="26">
        <v>371935293</v>
      </c>
      <c r="K13" s="28">
        <f>F13/J13</f>
        <v>4.6313647358009663E-2</v>
      </c>
    </row>
    <row r="14" spans="1:11" s="1" customFormat="1" ht="10.7" customHeight="1" outlineLevel="1" x14ac:dyDescent="0.25">
      <c r="A14" s="21"/>
      <c r="B14" s="16" t="s">
        <v>785</v>
      </c>
      <c r="C14" s="30"/>
      <c r="D14" s="31">
        <f t="shared" ref="D14:J14" si="3">SUBTOTAL(9,D13)</f>
        <v>4872403</v>
      </c>
      <c r="E14" s="32">
        <f t="shared" si="3"/>
        <v>12353277</v>
      </c>
      <c r="F14" s="31">
        <f t="shared" si="3"/>
        <v>17225680</v>
      </c>
      <c r="G14" s="31">
        <f t="shared" si="3"/>
        <v>43389251</v>
      </c>
      <c r="H14" s="31">
        <f t="shared" si="3"/>
        <v>91179118</v>
      </c>
      <c r="I14" s="31">
        <f t="shared" si="3"/>
        <v>280756175</v>
      </c>
      <c r="J14" s="31">
        <f t="shared" si="3"/>
        <v>371935293</v>
      </c>
      <c r="K14" s="33">
        <f>F14/J14</f>
        <v>4.6313647358009663E-2</v>
      </c>
    </row>
    <row r="15" spans="1:11" ht="10.7" customHeight="1" outlineLevel="1" x14ac:dyDescent="0.25">
      <c r="A15" s="21" t="s">
        <v>789</v>
      </c>
      <c r="B15" s="15"/>
      <c r="C15" s="25"/>
      <c r="D15" s="26"/>
      <c r="E15" s="27"/>
      <c r="F15" s="26"/>
      <c r="G15" s="26"/>
      <c r="H15" s="26"/>
      <c r="I15" s="26"/>
      <c r="J15" s="26"/>
      <c r="K15" s="28"/>
    </row>
    <row r="16" spans="1:11" ht="10.7" customHeight="1" outlineLevel="2" x14ac:dyDescent="0.25">
      <c r="A16" s="15" t="s">
        <v>13</v>
      </c>
      <c r="B16" s="15" t="s">
        <v>14</v>
      </c>
      <c r="C16" s="25" t="s">
        <v>10</v>
      </c>
      <c r="D16" s="26">
        <v>3246884</v>
      </c>
      <c r="E16" s="29">
        <v>21962</v>
      </c>
      <c r="F16" s="26">
        <f>SUM(D16:E16)</f>
        <v>3268846</v>
      </c>
      <c r="G16" s="26">
        <v>11492117</v>
      </c>
      <c r="H16" s="26">
        <v>821267</v>
      </c>
      <c r="I16" s="26">
        <v>44472729</v>
      </c>
      <c r="J16" s="26">
        <v>45293996</v>
      </c>
      <c r="K16" s="28">
        <f>F16/J16</f>
        <v>7.2169521099441081E-2</v>
      </c>
    </row>
    <row r="17" spans="1:11" s="1" customFormat="1" ht="10.7" customHeight="1" outlineLevel="1" x14ac:dyDescent="0.25">
      <c r="A17" s="21"/>
      <c r="B17" s="16" t="s">
        <v>785</v>
      </c>
      <c r="C17" s="30"/>
      <c r="D17" s="31">
        <f t="shared" ref="D17:J17" si="4">SUBTOTAL(9,D16)</f>
        <v>3246884</v>
      </c>
      <c r="E17" s="32">
        <f t="shared" si="4"/>
        <v>21962</v>
      </c>
      <c r="F17" s="31">
        <f t="shared" si="4"/>
        <v>3268846</v>
      </c>
      <c r="G17" s="31">
        <f t="shared" si="4"/>
        <v>11492117</v>
      </c>
      <c r="H17" s="31">
        <f t="shared" si="4"/>
        <v>821267</v>
      </c>
      <c r="I17" s="31">
        <f t="shared" si="4"/>
        <v>44472729</v>
      </c>
      <c r="J17" s="31">
        <f t="shared" si="4"/>
        <v>45293996</v>
      </c>
      <c r="K17" s="33">
        <f>F17/J17</f>
        <v>7.2169521099441081E-2</v>
      </c>
    </row>
    <row r="18" spans="1:11" ht="10.7" customHeight="1" outlineLevel="1" x14ac:dyDescent="0.25">
      <c r="A18" s="21" t="s">
        <v>790</v>
      </c>
      <c r="B18" s="15"/>
      <c r="C18" s="25"/>
      <c r="D18" s="26"/>
      <c r="E18" s="27"/>
      <c r="F18" s="26"/>
      <c r="G18" s="26"/>
      <c r="H18" s="26"/>
      <c r="I18" s="26"/>
      <c r="J18" s="26"/>
      <c r="K18" s="28"/>
    </row>
    <row r="19" spans="1:11" ht="10.7" customHeight="1" outlineLevel="2" x14ac:dyDescent="0.25">
      <c r="A19" s="15" t="s">
        <v>15</v>
      </c>
      <c r="B19" s="15" t="s">
        <v>16</v>
      </c>
      <c r="C19" s="25" t="s">
        <v>3</v>
      </c>
      <c r="D19" s="26">
        <v>281763</v>
      </c>
      <c r="E19" s="29">
        <v>1801313</v>
      </c>
      <c r="F19" s="26">
        <f>SUM(D19:E19)</f>
        <v>2083076</v>
      </c>
      <c r="G19" s="26">
        <v>6459302</v>
      </c>
      <c r="H19" s="26">
        <v>312752</v>
      </c>
      <c r="I19" s="26">
        <v>10528445</v>
      </c>
      <c r="J19" s="26">
        <v>10841197</v>
      </c>
      <c r="K19" s="28">
        <f>F19/J19</f>
        <v>0.19214446522833226</v>
      </c>
    </row>
    <row r="20" spans="1:11" s="1" customFormat="1" ht="10.7" customHeight="1" outlineLevel="1" x14ac:dyDescent="0.25">
      <c r="A20" s="21"/>
      <c r="B20" s="16" t="s">
        <v>785</v>
      </c>
      <c r="C20" s="30"/>
      <c r="D20" s="31">
        <f t="shared" ref="D20:J20" si="5">SUBTOTAL(9,D19)</f>
        <v>281763</v>
      </c>
      <c r="E20" s="32">
        <f t="shared" si="5"/>
        <v>1801313</v>
      </c>
      <c r="F20" s="31">
        <f t="shared" si="5"/>
        <v>2083076</v>
      </c>
      <c r="G20" s="31">
        <f t="shared" si="5"/>
        <v>6459302</v>
      </c>
      <c r="H20" s="31">
        <f t="shared" si="5"/>
        <v>312752</v>
      </c>
      <c r="I20" s="31">
        <f t="shared" si="5"/>
        <v>10528445</v>
      </c>
      <c r="J20" s="31">
        <f t="shared" si="5"/>
        <v>10841197</v>
      </c>
      <c r="K20" s="33">
        <f>F20/J20</f>
        <v>0.19214446522833226</v>
      </c>
    </row>
    <row r="21" spans="1:11" ht="10.7" customHeight="1" outlineLevel="1" x14ac:dyDescent="0.25">
      <c r="A21" s="21" t="s">
        <v>791</v>
      </c>
      <c r="B21" s="15"/>
      <c r="C21" s="25"/>
      <c r="D21" s="26"/>
      <c r="E21" s="27"/>
      <c r="F21" s="26"/>
      <c r="G21" s="26"/>
      <c r="H21" s="26"/>
      <c r="I21" s="26"/>
      <c r="J21" s="26"/>
      <c r="K21" s="28"/>
    </row>
    <row r="22" spans="1:11" ht="10.7" customHeight="1" outlineLevel="2" x14ac:dyDescent="0.25">
      <c r="A22" s="15" t="s">
        <v>19</v>
      </c>
      <c r="B22" s="15" t="s">
        <v>20</v>
      </c>
      <c r="C22" s="25" t="s">
        <v>10</v>
      </c>
      <c r="D22" s="26">
        <v>8213829</v>
      </c>
      <c r="E22" s="29">
        <v>17622074</v>
      </c>
      <c r="F22" s="26">
        <f>SUM(D22:E22)</f>
        <v>25835903</v>
      </c>
      <c r="G22" s="26">
        <v>16247538</v>
      </c>
      <c r="H22" s="26">
        <v>4693341</v>
      </c>
      <c r="I22" s="26">
        <v>136547602</v>
      </c>
      <c r="J22" s="26">
        <v>141240943</v>
      </c>
      <c r="K22" s="28">
        <f>F22/J22</f>
        <v>0.18292077673256543</v>
      </c>
    </row>
    <row r="23" spans="1:11" ht="10.7" customHeight="1" outlineLevel="2" x14ac:dyDescent="0.25">
      <c r="A23" s="15" t="s">
        <v>17</v>
      </c>
      <c r="B23" s="15" t="s">
        <v>18</v>
      </c>
      <c r="C23" s="25" t="s">
        <v>10</v>
      </c>
      <c r="D23" s="26">
        <v>3576550</v>
      </c>
      <c r="E23" s="29">
        <v>8858692</v>
      </c>
      <c r="F23" s="26">
        <f>SUM(D23:E23)</f>
        <v>12435242</v>
      </c>
      <c r="G23" s="26">
        <v>16085866</v>
      </c>
      <c r="H23" s="26">
        <v>12947756</v>
      </c>
      <c r="I23" s="26">
        <v>67559506</v>
      </c>
      <c r="J23" s="26">
        <v>80507262</v>
      </c>
      <c r="K23" s="28">
        <f>F23/J23</f>
        <v>0.15446112178054197</v>
      </c>
    </row>
    <row r="24" spans="1:11" s="1" customFormat="1" ht="10.7" customHeight="1" outlineLevel="1" x14ac:dyDescent="0.25">
      <c r="A24" s="21"/>
      <c r="B24" s="16" t="s">
        <v>785</v>
      </c>
      <c r="C24" s="30"/>
      <c r="D24" s="31">
        <f t="shared" ref="D24:J24" si="6">SUBTOTAL(9,D22:D23)</f>
        <v>11790379</v>
      </c>
      <c r="E24" s="32">
        <f t="shared" si="6"/>
        <v>26480766</v>
      </c>
      <c r="F24" s="31">
        <f t="shared" si="6"/>
        <v>38271145</v>
      </c>
      <c r="G24" s="31">
        <f t="shared" si="6"/>
        <v>32333404</v>
      </c>
      <c r="H24" s="31">
        <f t="shared" si="6"/>
        <v>17641097</v>
      </c>
      <c r="I24" s="31">
        <f t="shared" si="6"/>
        <v>204107108</v>
      </c>
      <c r="J24" s="31">
        <f t="shared" si="6"/>
        <v>221748205</v>
      </c>
      <c r="K24" s="33">
        <f>F24/J24</f>
        <v>0.17258829671248072</v>
      </c>
    </row>
    <row r="25" spans="1:11" ht="10.7" customHeight="1" outlineLevel="1" x14ac:dyDescent="0.25">
      <c r="A25" s="21" t="s">
        <v>965</v>
      </c>
      <c r="B25" s="15"/>
      <c r="C25" s="25"/>
      <c r="D25" s="26"/>
      <c r="E25" s="27"/>
      <c r="F25" s="26"/>
      <c r="G25" s="26"/>
      <c r="H25" s="26"/>
      <c r="I25" s="26"/>
      <c r="J25" s="26"/>
      <c r="K25" s="28"/>
    </row>
    <row r="26" spans="1:11" ht="10.7" customHeight="1" outlineLevel="2" x14ac:dyDescent="0.25">
      <c r="A26" s="15" t="s">
        <v>21</v>
      </c>
      <c r="B26" s="15" t="s">
        <v>22</v>
      </c>
      <c r="C26" s="25" t="s">
        <v>6</v>
      </c>
      <c r="D26" s="26">
        <v>730706</v>
      </c>
      <c r="E26" s="27">
        <v>1127371</v>
      </c>
      <c r="F26" s="26">
        <f>SUM(D26:E26)</f>
        <v>1858077</v>
      </c>
      <c r="G26" s="26">
        <v>12791188</v>
      </c>
      <c r="H26" s="26">
        <v>4862312</v>
      </c>
      <c r="I26" s="26">
        <v>19290150</v>
      </c>
      <c r="J26" s="26">
        <v>24152462</v>
      </c>
      <c r="K26" s="28">
        <f>F26/J26</f>
        <v>7.6931163373738051E-2</v>
      </c>
    </row>
    <row r="27" spans="1:11" s="1" customFormat="1" ht="10.7" customHeight="1" outlineLevel="1" x14ac:dyDescent="0.25">
      <c r="A27" s="21"/>
      <c r="B27" s="16" t="s">
        <v>785</v>
      </c>
      <c r="C27" s="30"/>
      <c r="D27" s="31">
        <f t="shared" ref="D27:J27" si="7">SUBTOTAL(9,D26)</f>
        <v>730706</v>
      </c>
      <c r="E27" s="32">
        <f t="shared" si="7"/>
        <v>1127371</v>
      </c>
      <c r="F27" s="31">
        <f t="shared" si="7"/>
        <v>1858077</v>
      </c>
      <c r="G27" s="31">
        <f t="shared" si="7"/>
        <v>12791188</v>
      </c>
      <c r="H27" s="31">
        <f t="shared" si="7"/>
        <v>4862312</v>
      </c>
      <c r="I27" s="31">
        <f t="shared" si="7"/>
        <v>19290150</v>
      </c>
      <c r="J27" s="31">
        <f t="shared" si="7"/>
        <v>24152462</v>
      </c>
      <c r="K27" s="33">
        <f>F27/J27</f>
        <v>7.6931163373738051E-2</v>
      </c>
    </row>
    <row r="28" spans="1:11" ht="10.7" customHeight="1" outlineLevel="1" x14ac:dyDescent="0.25">
      <c r="A28" s="21" t="s">
        <v>792</v>
      </c>
      <c r="B28" s="15"/>
      <c r="C28" s="25"/>
      <c r="D28" s="26"/>
      <c r="E28" s="27"/>
      <c r="F28" s="26"/>
      <c r="G28" s="26"/>
      <c r="H28" s="26"/>
      <c r="I28" s="26"/>
      <c r="J28" s="26"/>
      <c r="K28" s="28"/>
    </row>
    <row r="29" spans="1:11" ht="10.7" customHeight="1" outlineLevel="2" x14ac:dyDescent="0.25">
      <c r="A29" s="15" t="s">
        <v>23</v>
      </c>
      <c r="B29" s="15" t="s">
        <v>24</v>
      </c>
      <c r="C29" s="25" t="s">
        <v>10</v>
      </c>
      <c r="D29" s="26">
        <v>1744220</v>
      </c>
      <c r="E29" s="27">
        <v>46351889</v>
      </c>
      <c r="F29" s="26">
        <f>SUM(D29:E29)</f>
        <v>48096109</v>
      </c>
      <c r="G29" s="26">
        <v>34996729</v>
      </c>
      <c r="H29" s="26">
        <v>52303918</v>
      </c>
      <c r="I29" s="26">
        <v>235191690</v>
      </c>
      <c r="J29" s="26">
        <v>287495607</v>
      </c>
      <c r="K29" s="28">
        <f>F29/J29</f>
        <v>0.16729337015573945</v>
      </c>
    </row>
    <row r="30" spans="1:11" s="1" customFormat="1" ht="10.7" customHeight="1" outlineLevel="1" x14ac:dyDescent="0.25">
      <c r="A30" s="21"/>
      <c r="B30" s="16" t="s">
        <v>785</v>
      </c>
      <c r="C30" s="30"/>
      <c r="D30" s="31">
        <f t="shared" ref="D30:J30" si="8">SUBTOTAL(9,D29)</f>
        <v>1744220</v>
      </c>
      <c r="E30" s="32">
        <f t="shared" si="8"/>
        <v>46351889</v>
      </c>
      <c r="F30" s="31">
        <f t="shared" si="8"/>
        <v>48096109</v>
      </c>
      <c r="G30" s="31">
        <f t="shared" si="8"/>
        <v>34996729</v>
      </c>
      <c r="H30" s="31">
        <f t="shared" si="8"/>
        <v>52303918</v>
      </c>
      <c r="I30" s="31">
        <f t="shared" si="8"/>
        <v>235191690</v>
      </c>
      <c r="J30" s="31">
        <f t="shared" si="8"/>
        <v>287495607</v>
      </c>
      <c r="K30" s="33">
        <f>F30/J30</f>
        <v>0.16729337015573945</v>
      </c>
    </row>
    <row r="31" spans="1:11" ht="10.7" customHeight="1" outlineLevel="1" x14ac:dyDescent="0.25">
      <c r="A31" s="21" t="s">
        <v>793</v>
      </c>
      <c r="B31" s="15"/>
      <c r="C31" s="25"/>
      <c r="D31" s="26"/>
      <c r="E31" s="27"/>
      <c r="F31" s="26"/>
      <c r="G31" s="26"/>
      <c r="H31" s="26"/>
      <c r="I31" s="26"/>
      <c r="J31" s="26"/>
      <c r="K31" s="28"/>
    </row>
    <row r="32" spans="1:11" ht="10.7" customHeight="1" outlineLevel="2" x14ac:dyDescent="0.25">
      <c r="A32" s="15" t="s">
        <v>27</v>
      </c>
      <c r="B32" s="15" t="s">
        <v>28</v>
      </c>
      <c r="C32" s="25" t="s">
        <v>10</v>
      </c>
      <c r="D32" s="29">
        <v>13890942</v>
      </c>
      <c r="E32" s="27">
        <v>60247301</v>
      </c>
      <c r="F32" s="26">
        <f>SUM(D32:E32)</f>
        <v>74138243</v>
      </c>
      <c r="G32" s="26">
        <v>160109702</v>
      </c>
      <c r="H32" s="26">
        <v>304344764</v>
      </c>
      <c r="I32" s="26">
        <v>484564789</v>
      </c>
      <c r="J32" s="26">
        <v>788909553</v>
      </c>
      <c r="K32" s="28">
        <f t="shared" ref="K32:K37" si="9">F32/J32</f>
        <v>9.3975592915655826E-2</v>
      </c>
    </row>
    <row r="33" spans="1:11" ht="10.7" customHeight="1" outlineLevel="2" x14ac:dyDescent="0.25">
      <c r="A33" s="15" t="s">
        <v>29</v>
      </c>
      <c r="B33" s="15" t="s">
        <v>26</v>
      </c>
      <c r="C33" s="25" t="s">
        <v>10</v>
      </c>
      <c r="D33" s="29">
        <v>3508555</v>
      </c>
      <c r="E33" s="27">
        <v>3587382</v>
      </c>
      <c r="F33" s="26">
        <f t="shared" ref="F33:F36" si="10">SUM(D33:E33)</f>
        <v>7095937</v>
      </c>
      <c r="G33" s="26">
        <v>16512604</v>
      </c>
      <c r="H33" s="26">
        <v>59236923</v>
      </c>
      <c r="I33" s="26">
        <v>454148</v>
      </c>
      <c r="J33" s="26">
        <v>59691071</v>
      </c>
      <c r="K33" s="28">
        <f t="shared" si="9"/>
        <v>0.11887769612979469</v>
      </c>
    </row>
    <row r="34" spans="1:11" ht="10.7" customHeight="1" outlineLevel="2" x14ac:dyDescent="0.25">
      <c r="A34" s="15" t="s">
        <v>25</v>
      </c>
      <c r="B34" s="15" t="s">
        <v>26</v>
      </c>
      <c r="C34" s="25" t="s">
        <v>10</v>
      </c>
      <c r="D34" s="29">
        <v>77505108</v>
      </c>
      <c r="E34" s="27">
        <v>233476678</v>
      </c>
      <c r="F34" s="26">
        <f t="shared" si="10"/>
        <v>310981786</v>
      </c>
      <c r="G34" s="26">
        <v>1450803975</v>
      </c>
      <c r="H34" s="26">
        <v>2297288752</v>
      </c>
      <c r="I34" s="26">
        <v>3529118907</v>
      </c>
      <c r="J34" s="26">
        <v>5826407659</v>
      </c>
      <c r="K34" s="28">
        <f t="shared" si="9"/>
        <v>5.3374532679605624E-2</v>
      </c>
    </row>
    <row r="35" spans="1:11" ht="10.7" customHeight="1" outlineLevel="2" x14ac:dyDescent="0.25">
      <c r="A35" s="15" t="s">
        <v>32</v>
      </c>
      <c r="B35" s="15" t="s">
        <v>26</v>
      </c>
      <c r="C35" s="25" t="s">
        <v>3</v>
      </c>
      <c r="D35" s="29">
        <v>562843</v>
      </c>
      <c r="E35" s="27">
        <v>64167</v>
      </c>
      <c r="F35" s="26">
        <f t="shared" si="10"/>
        <v>627010</v>
      </c>
      <c r="G35" s="26">
        <v>9627978</v>
      </c>
      <c r="H35" s="26">
        <v>10152968</v>
      </c>
      <c r="I35" s="26">
        <v>0</v>
      </c>
      <c r="J35" s="26">
        <v>10152968</v>
      </c>
      <c r="K35" s="28">
        <f t="shared" si="9"/>
        <v>6.1756325834967665E-2</v>
      </c>
    </row>
    <row r="36" spans="1:11" ht="10.7" customHeight="1" outlineLevel="2" x14ac:dyDescent="0.25">
      <c r="A36" s="15" t="s">
        <v>30</v>
      </c>
      <c r="B36" s="15" t="s">
        <v>31</v>
      </c>
      <c r="C36" s="25" t="s">
        <v>3</v>
      </c>
      <c r="D36" s="29">
        <v>15121448</v>
      </c>
      <c r="E36" s="27">
        <v>33391020</v>
      </c>
      <c r="F36" s="26">
        <f t="shared" si="10"/>
        <v>48512468</v>
      </c>
      <c r="G36" s="26">
        <v>111418202</v>
      </c>
      <c r="H36" s="26">
        <v>139171608</v>
      </c>
      <c r="I36" s="26">
        <v>362065816</v>
      </c>
      <c r="J36" s="26">
        <v>501237424</v>
      </c>
      <c r="K36" s="28">
        <f t="shared" si="9"/>
        <v>9.6785406829478879E-2</v>
      </c>
    </row>
    <row r="37" spans="1:11" s="1" customFormat="1" ht="10.7" customHeight="1" outlineLevel="1" x14ac:dyDescent="0.25">
      <c r="A37" s="21"/>
      <c r="B37" s="16" t="s">
        <v>785</v>
      </c>
      <c r="C37" s="30"/>
      <c r="D37" s="31">
        <f t="shared" ref="D37:J37" si="11">SUBTOTAL(9,D32:D36)</f>
        <v>110588896</v>
      </c>
      <c r="E37" s="32">
        <f t="shared" si="11"/>
        <v>330766548</v>
      </c>
      <c r="F37" s="31">
        <f t="shared" si="11"/>
        <v>441355444</v>
      </c>
      <c r="G37" s="31">
        <f t="shared" si="11"/>
        <v>1748472461</v>
      </c>
      <c r="H37" s="31">
        <f t="shared" si="11"/>
        <v>2810195015</v>
      </c>
      <c r="I37" s="31">
        <f t="shared" si="11"/>
        <v>4376203660</v>
      </c>
      <c r="J37" s="31">
        <f t="shared" si="11"/>
        <v>7186398675</v>
      </c>
      <c r="K37" s="33">
        <f t="shared" si="9"/>
        <v>6.141538536337883E-2</v>
      </c>
    </row>
    <row r="38" spans="1:11" ht="10.7" customHeight="1" outlineLevel="1" x14ac:dyDescent="0.25">
      <c r="A38" s="21" t="s">
        <v>794</v>
      </c>
      <c r="B38" s="15"/>
      <c r="C38" s="25"/>
      <c r="D38" s="26"/>
      <c r="E38" s="27"/>
      <c r="F38" s="26"/>
      <c r="G38" s="26"/>
      <c r="H38" s="26"/>
      <c r="I38" s="26"/>
      <c r="J38" s="26"/>
      <c r="K38" s="28"/>
    </row>
    <row r="39" spans="1:11" ht="10.7" customHeight="1" outlineLevel="2" x14ac:dyDescent="0.25">
      <c r="A39" s="15" t="s">
        <v>48</v>
      </c>
      <c r="B39" s="15" t="s">
        <v>34</v>
      </c>
      <c r="C39" s="25" t="s">
        <v>3</v>
      </c>
      <c r="D39" s="29">
        <v>2764030</v>
      </c>
      <c r="E39" s="29">
        <v>0</v>
      </c>
      <c r="F39" s="26">
        <f>SUM(D39:E39)</f>
        <v>2764030</v>
      </c>
      <c r="G39" s="26">
        <v>136971910</v>
      </c>
      <c r="H39" s="26">
        <v>84697588</v>
      </c>
      <c r="I39" s="26">
        <v>1531830135</v>
      </c>
      <c r="J39" s="26">
        <v>1616527723</v>
      </c>
      <c r="K39" s="28">
        <f t="shared" ref="K39:K56" si="12">F39/J39</f>
        <v>1.7098562311510695E-3</v>
      </c>
    </row>
    <row r="40" spans="1:11" ht="10.7" customHeight="1" outlineLevel="2" x14ac:dyDescent="0.25">
      <c r="A40" s="15" t="s">
        <v>33</v>
      </c>
      <c r="B40" s="15" t="s">
        <v>34</v>
      </c>
      <c r="C40" s="25" t="s">
        <v>3</v>
      </c>
      <c r="D40" s="29">
        <v>249422085</v>
      </c>
      <c r="E40" s="29">
        <v>63533619</v>
      </c>
      <c r="F40" s="26">
        <f t="shared" ref="F40:F55" si="13">SUM(D40:E40)</f>
        <v>312955704</v>
      </c>
      <c r="G40" s="26">
        <v>1297165949</v>
      </c>
      <c r="H40" s="26">
        <v>7375377070</v>
      </c>
      <c r="I40" s="26">
        <v>5010065923</v>
      </c>
      <c r="J40" s="26">
        <v>12385442993</v>
      </c>
      <c r="K40" s="28">
        <f t="shared" si="12"/>
        <v>2.5268026680747405E-2</v>
      </c>
    </row>
    <row r="41" spans="1:11" ht="10.7" customHeight="1" outlineLevel="2" x14ac:dyDescent="0.25">
      <c r="A41" s="15" t="s">
        <v>39</v>
      </c>
      <c r="B41" s="15" t="s">
        <v>34</v>
      </c>
      <c r="C41" s="25" t="s">
        <v>10</v>
      </c>
      <c r="D41" s="29">
        <v>19546989</v>
      </c>
      <c r="E41" s="29">
        <v>28405446</v>
      </c>
      <c r="F41" s="26">
        <f t="shared" si="13"/>
        <v>47952435</v>
      </c>
      <c r="G41" s="26">
        <v>372304374</v>
      </c>
      <c r="H41" s="26">
        <v>616619147</v>
      </c>
      <c r="I41" s="26">
        <v>711963143</v>
      </c>
      <c r="J41" s="26">
        <v>1328582290</v>
      </c>
      <c r="K41" s="28">
        <f t="shared" si="12"/>
        <v>3.6092935575710555E-2</v>
      </c>
    </row>
    <row r="42" spans="1:11" ht="10.7" customHeight="1" outlineLevel="2" x14ac:dyDescent="0.25">
      <c r="A42" s="15" t="s">
        <v>37</v>
      </c>
      <c r="B42" s="15" t="s">
        <v>34</v>
      </c>
      <c r="C42" s="25" t="s">
        <v>10</v>
      </c>
      <c r="D42" s="29">
        <v>25131244</v>
      </c>
      <c r="E42" s="29">
        <v>185746137</v>
      </c>
      <c r="F42" s="26">
        <f t="shared" si="13"/>
        <v>210877381</v>
      </c>
      <c r="G42" s="26">
        <v>386716862</v>
      </c>
      <c r="H42" s="26">
        <v>1122197677</v>
      </c>
      <c r="I42" s="26">
        <v>1111671790</v>
      </c>
      <c r="J42" s="26">
        <v>2233869467</v>
      </c>
      <c r="K42" s="28">
        <f t="shared" si="12"/>
        <v>9.4400046249434683E-2</v>
      </c>
    </row>
    <row r="43" spans="1:11" ht="10.7" customHeight="1" outlineLevel="2" x14ac:dyDescent="0.25">
      <c r="A43" s="15" t="s">
        <v>40</v>
      </c>
      <c r="B43" s="15" t="s">
        <v>34</v>
      </c>
      <c r="C43" s="25" t="s">
        <v>3</v>
      </c>
      <c r="D43" s="29">
        <v>635371</v>
      </c>
      <c r="E43" s="29">
        <v>209889</v>
      </c>
      <c r="F43" s="26">
        <f t="shared" si="13"/>
        <v>845260</v>
      </c>
      <c r="G43" s="26">
        <v>30064592</v>
      </c>
      <c r="H43" s="26">
        <v>44958447</v>
      </c>
      <c r="I43" s="26">
        <v>0</v>
      </c>
      <c r="J43" s="26">
        <v>44958447</v>
      </c>
      <c r="K43" s="28">
        <f t="shared" si="12"/>
        <v>1.8800916321687001E-2</v>
      </c>
    </row>
    <row r="44" spans="1:11" ht="10.7" customHeight="1" outlineLevel="2" x14ac:dyDescent="0.25">
      <c r="A44" s="15" t="s">
        <v>46</v>
      </c>
      <c r="B44" s="15" t="s">
        <v>34</v>
      </c>
      <c r="C44" s="25" t="s">
        <v>3</v>
      </c>
      <c r="D44" s="29">
        <v>1243768</v>
      </c>
      <c r="E44" s="29">
        <v>600</v>
      </c>
      <c r="F44" s="26">
        <f t="shared" si="13"/>
        <v>1244368</v>
      </c>
      <c r="G44" s="26">
        <v>35188767</v>
      </c>
      <c r="H44" s="26">
        <v>92423209</v>
      </c>
      <c r="I44" s="26">
        <v>140944995</v>
      </c>
      <c r="J44" s="26">
        <v>233368204</v>
      </c>
      <c r="K44" s="28">
        <f t="shared" si="12"/>
        <v>5.3322088385271199E-3</v>
      </c>
    </row>
    <row r="45" spans="1:11" ht="10.7" customHeight="1" outlineLevel="2" x14ac:dyDescent="0.25">
      <c r="A45" s="15" t="s">
        <v>41</v>
      </c>
      <c r="B45" s="15" t="s">
        <v>34</v>
      </c>
      <c r="C45" s="25" t="s">
        <v>3</v>
      </c>
      <c r="D45" s="29">
        <v>193314</v>
      </c>
      <c r="E45" s="29">
        <v>0</v>
      </c>
      <c r="F45" s="26">
        <f t="shared" si="13"/>
        <v>193314</v>
      </c>
      <c r="G45" s="26">
        <v>17447722</v>
      </c>
      <c r="H45" s="26">
        <v>95437921</v>
      </c>
      <c r="I45" s="26">
        <v>0</v>
      </c>
      <c r="J45" s="26">
        <v>95437921</v>
      </c>
      <c r="K45" s="28">
        <f t="shared" si="12"/>
        <v>2.0255470569188112E-3</v>
      </c>
    </row>
    <row r="46" spans="1:11" ht="10.7" customHeight="1" outlineLevel="2" x14ac:dyDescent="0.25">
      <c r="A46" s="15" t="s">
        <v>43</v>
      </c>
      <c r="B46" s="15" t="s">
        <v>34</v>
      </c>
      <c r="C46" s="25" t="s">
        <v>3</v>
      </c>
      <c r="D46" s="29">
        <v>509950</v>
      </c>
      <c r="E46" s="29">
        <v>0</v>
      </c>
      <c r="F46" s="26">
        <f t="shared" si="13"/>
        <v>509950</v>
      </c>
      <c r="G46" s="26">
        <v>15779725</v>
      </c>
      <c r="H46" s="26">
        <v>96287945</v>
      </c>
      <c r="I46" s="26">
        <v>0</v>
      </c>
      <c r="J46" s="26">
        <v>96287945</v>
      </c>
      <c r="K46" s="28">
        <f t="shared" si="12"/>
        <v>5.2960939191297523E-3</v>
      </c>
    </row>
    <row r="47" spans="1:11" ht="10.7" customHeight="1" outlineLevel="2" x14ac:dyDescent="0.25">
      <c r="A47" s="15" t="s">
        <v>49</v>
      </c>
      <c r="B47" s="15" t="s">
        <v>34</v>
      </c>
      <c r="C47" s="25" t="s">
        <v>3</v>
      </c>
      <c r="D47" s="29">
        <v>5766452</v>
      </c>
      <c r="E47" s="29">
        <v>0</v>
      </c>
      <c r="F47" s="26">
        <f t="shared" si="13"/>
        <v>5766452</v>
      </c>
      <c r="G47" s="26">
        <v>70909764</v>
      </c>
      <c r="H47" s="26">
        <v>128492010</v>
      </c>
      <c r="I47" s="26">
        <v>308014282</v>
      </c>
      <c r="J47" s="26">
        <v>436506292</v>
      </c>
      <c r="K47" s="28">
        <f t="shared" si="12"/>
        <v>1.3210467078444772E-2</v>
      </c>
    </row>
    <row r="48" spans="1:11" ht="10.7" customHeight="1" outlineLevel="2" x14ac:dyDescent="0.25">
      <c r="A48" s="15" t="s">
        <v>38</v>
      </c>
      <c r="B48" s="15" t="s">
        <v>34</v>
      </c>
      <c r="C48" s="25" t="s">
        <v>3</v>
      </c>
      <c r="D48" s="29">
        <v>100568574</v>
      </c>
      <c r="E48" s="29">
        <v>618296114</v>
      </c>
      <c r="F48" s="26">
        <f t="shared" si="13"/>
        <v>718864688</v>
      </c>
      <c r="G48" s="26">
        <v>2582985912</v>
      </c>
      <c r="H48" s="26">
        <v>13085760425</v>
      </c>
      <c r="I48" s="26">
        <v>6367004004</v>
      </c>
      <c r="J48" s="26">
        <v>19452764429</v>
      </c>
      <c r="K48" s="28">
        <f t="shared" si="12"/>
        <v>3.6954371735891854E-2</v>
      </c>
    </row>
    <row r="49" spans="1:11" ht="10.7" customHeight="1" outlineLevel="2" x14ac:dyDescent="0.25">
      <c r="A49" s="15" t="s">
        <v>47</v>
      </c>
      <c r="B49" s="15" t="s">
        <v>34</v>
      </c>
      <c r="C49" s="25" t="s">
        <v>3</v>
      </c>
      <c r="D49" s="29">
        <v>18539197</v>
      </c>
      <c r="E49" s="29">
        <v>69026106</v>
      </c>
      <c r="F49" s="26">
        <f t="shared" si="13"/>
        <v>87565303</v>
      </c>
      <c r="G49" s="26">
        <v>386862811</v>
      </c>
      <c r="H49" s="26">
        <v>1888453147</v>
      </c>
      <c r="I49" s="26">
        <v>946436192</v>
      </c>
      <c r="J49" s="26">
        <v>2834889339</v>
      </c>
      <c r="K49" s="28">
        <f t="shared" si="12"/>
        <v>3.0888437793797071E-2</v>
      </c>
    </row>
    <row r="50" spans="1:11" ht="10.7" customHeight="1" outlineLevel="2" x14ac:dyDescent="0.25">
      <c r="A50" s="15" t="s">
        <v>50</v>
      </c>
      <c r="B50" s="15" t="s">
        <v>34</v>
      </c>
      <c r="C50" s="25" t="s">
        <v>3</v>
      </c>
      <c r="D50" s="29">
        <v>341703</v>
      </c>
      <c r="E50" s="29">
        <v>0</v>
      </c>
      <c r="F50" s="26">
        <f t="shared" si="13"/>
        <v>341703</v>
      </c>
      <c r="G50" s="26">
        <v>29313256</v>
      </c>
      <c r="H50" s="26">
        <v>172771794</v>
      </c>
      <c r="I50" s="26">
        <v>0</v>
      </c>
      <c r="J50" s="26">
        <v>172771794</v>
      </c>
      <c r="K50" s="28">
        <f t="shared" si="12"/>
        <v>1.9777707465374818E-3</v>
      </c>
    </row>
    <row r="51" spans="1:11" ht="10.7" customHeight="1" outlineLevel="2" x14ac:dyDescent="0.25">
      <c r="A51" s="15" t="s">
        <v>45</v>
      </c>
      <c r="B51" s="15" t="s">
        <v>34</v>
      </c>
      <c r="C51" s="25" t="s">
        <v>3</v>
      </c>
      <c r="D51" s="29">
        <v>105019</v>
      </c>
      <c r="E51" s="29">
        <v>0</v>
      </c>
      <c r="F51" s="26">
        <f t="shared" si="13"/>
        <v>105019</v>
      </c>
      <c r="G51" s="26">
        <v>14734514</v>
      </c>
      <c r="H51" s="26">
        <v>61690713</v>
      </c>
      <c r="I51" s="26">
        <v>0</v>
      </c>
      <c r="J51" s="26">
        <v>61690713</v>
      </c>
      <c r="K51" s="28">
        <f t="shared" si="12"/>
        <v>1.702346996702729E-3</v>
      </c>
    </row>
    <row r="52" spans="1:11" ht="10.7" customHeight="1" outlineLevel="2" x14ac:dyDescent="0.25">
      <c r="A52" s="15" t="s">
        <v>44</v>
      </c>
      <c r="B52" s="15" t="s">
        <v>34</v>
      </c>
      <c r="C52" s="25" t="s">
        <v>3</v>
      </c>
      <c r="D52" s="29">
        <v>707181</v>
      </c>
      <c r="E52" s="29">
        <v>125270</v>
      </c>
      <c r="F52" s="26">
        <f t="shared" si="13"/>
        <v>832451</v>
      </c>
      <c r="G52" s="26">
        <v>70840598</v>
      </c>
      <c r="H52" s="26">
        <v>137584397</v>
      </c>
      <c r="I52" s="26">
        <v>84695497</v>
      </c>
      <c r="J52" s="26">
        <v>222279894</v>
      </c>
      <c r="K52" s="28">
        <f t="shared" si="12"/>
        <v>3.7450575714238913E-3</v>
      </c>
    </row>
    <row r="53" spans="1:11" ht="10.7" customHeight="1" outlineLevel="2" x14ac:dyDescent="0.25">
      <c r="A53" s="15" t="s">
        <v>36</v>
      </c>
      <c r="B53" s="15" t="s">
        <v>34</v>
      </c>
      <c r="C53" s="25" t="s">
        <v>6</v>
      </c>
      <c r="D53" s="26">
        <v>0</v>
      </c>
      <c r="E53" s="29">
        <v>4967595</v>
      </c>
      <c r="F53" s="26">
        <f t="shared" si="13"/>
        <v>4967595</v>
      </c>
      <c r="G53" s="26">
        <v>8382320</v>
      </c>
      <c r="H53" s="26">
        <v>14553429</v>
      </c>
      <c r="I53" s="26">
        <v>0</v>
      </c>
      <c r="J53" s="26">
        <v>14553429</v>
      </c>
      <c r="K53" s="28">
        <f t="shared" si="12"/>
        <v>0.34133502145782962</v>
      </c>
    </row>
    <row r="54" spans="1:11" ht="10.7" customHeight="1" outlineLevel="2" x14ac:dyDescent="0.25">
      <c r="A54" s="15" t="s">
        <v>35</v>
      </c>
      <c r="B54" s="15" t="s">
        <v>34</v>
      </c>
      <c r="C54" s="25" t="s">
        <v>6</v>
      </c>
      <c r="D54" s="29">
        <v>97147917</v>
      </c>
      <c r="E54" s="29">
        <v>1026680977</v>
      </c>
      <c r="F54" s="26">
        <f t="shared" si="13"/>
        <v>1123828894</v>
      </c>
      <c r="G54" s="26">
        <v>1539581945</v>
      </c>
      <c r="H54" s="26">
        <v>2690119767</v>
      </c>
      <c r="I54" s="26">
        <v>2592837202</v>
      </c>
      <c r="J54" s="26">
        <v>5282956969</v>
      </c>
      <c r="K54" s="28">
        <f t="shared" si="12"/>
        <v>0.21272724737198215</v>
      </c>
    </row>
    <row r="55" spans="1:11" ht="10.7" customHeight="1" outlineLevel="2" x14ac:dyDescent="0.25">
      <c r="A55" s="15" t="s">
        <v>42</v>
      </c>
      <c r="B55" s="15" t="s">
        <v>34</v>
      </c>
      <c r="C55" s="25" t="s">
        <v>3</v>
      </c>
      <c r="D55" s="29">
        <v>1162415</v>
      </c>
      <c r="E55" s="29">
        <v>0</v>
      </c>
      <c r="F55" s="26">
        <f t="shared" si="13"/>
        <v>1162415</v>
      </c>
      <c r="G55" s="26">
        <v>79182160</v>
      </c>
      <c r="H55" s="26">
        <v>186826538</v>
      </c>
      <c r="I55" s="26">
        <v>34791473</v>
      </c>
      <c r="J55" s="26">
        <v>221624011</v>
      </c>
      <c r="K55" s="28">
        <f t="shared" si="12"/>
        <v>5.2449867446898611E-3</v>
      </c>
    </row>
    <row r="56" spans="1:11" s="1" customFormat="1" ht="10.7" customHeight="1" outlineLevel="1" x14ac:dyDescent="0.25">
      <c r="A56" s="21"/>
      <c r="B56" s="16" t="s">
        <v>785</v>
      </c>
      <c r="C56" s="30"/>
      <c r="D56" s="31">
        <f t="shared" ref="D56:J56" si="14">SUBTOTAL(9,D39:D55)</f>
        <v>523785209</v>
      </c>
      <c r="E56" s="32">
        <f t="shared" si="14"/>
        <v>1996991753</v>
      </c>
      <c r="F56" s="31">
        <f t="shared" si="14"/>
        <v>2520776962</v>
      </c>
      <c r="G56" s="31">
        <f t="shared" si="14"/>
        <v>7074433181</v>
      </c>
      <c r="H56" s="31">
        <f t="shared" si="14"/>
        <v>27894251224</v>
      </c>
      <c r="I56" s="31">
        <f t="shared" si="14"/>
        <v>18840254636</v>
      </c>
      <c r="J56" s="31">
        <f t="shared" si="14"/>
        <v>46734511860</v>
      </c>
      <c r="K56" s="33">
        <f t="shared" si="12"/>
        <v>5.3938232404167452E-2</v>
      </c>
    </row>
    <row r="57" spans="1:11" ht="10.7" customHeight="1" outlineLevel="1" x14ac:dyDescent="0.25">
      <c r="A57" s="21" t="s">
        <v>795</v>
      </c>
      <c r="B57" s="15"/>
      <c r="C57" s="25"/>
      <c r="D57" s="26"/>
      <c r="E57" s="27"/>
      <c r="F57" s="26"/>
      <c r="G57" s="26"/>
      <c r="H57" s="26"/>
      <c r="I57" s="26"/>
      <c r="J57" s="26"/>
      <c r="K57" s="28"/>
    </row>
    <row r="58" spans="1:11" ht="10.7" customHeight="1" outlineLevel="2" x14ac:dyDescent="0.25">
      <c r="A58" s="15" t="s">
        <v>51</v>
      </c>
      <c r="B58" s="15" t="s">
        <v>52</v>
      </c>
      <c r="C58" s="25" t="s">
        <v>6</v>
      </c>
      <c r="D58" s="29">
        <v>-342730</v>
      </c>
      <c r="E58" s="27">
        <v>5401012</v>
      </c>
      <c r="F58" s="26">
        <f>SUM(D58:E58)</f>
        <v>5058282</v>
      </c>
      <c r="G58" s="26">
        <v>27962829</v>
      </c>
      <c r="H58" s="26">
        <v>6481101</v>
      </c>
      <c r="I58" s="26">
        <v>40950815</v>
      </c>
      <c r="J58" s="26">
        <v>47431916</v>
      </c>
      <c r="K58" s="28">
        <f>F58/J58</f>
        <v>0.10664300383733182</v>
      </c>
    </row>
    <row r="59" spans="1:11" s="1" customFormat="1" ht="10.7" customHeight="1" outlineLevel="1" x14ac:dyDescent="0.25">
      <c r="A59" s="21"/>
      <c r="B59" s="16" t="s">
        <v>785</v>
      </c>
      <c r="C59" s="30"/>
      <c r="D59" s="31">
        <f t="shared" ref="D59:J59" si="15">SUBTOTAL(9,D58)</f>
        <v>-342730</v>
      </c>
      <c r="E59" s="32">
        <f t="shared" si="15"/>
        <v>5401012</v>
      </c>
      <c r="F59" s="31">
        <f t="shared" si="15"/>
        <v>5058282</v>
      </c>
      <c r="G59" s="31">
        <f t="shared" si="15"/>
        <v>27962829</v>
      </c>
      <c r="H59" s="31">
        <f t="shared" si="15"/>
        <v>6481101</v>
      </c>
      <c r="I59" s="31">
        <f t="shared" si="15"/>
        <v>40950815</v>
      </c>
      <c r="J59" s="31">
        <f t="shared" si="15"/>
        <v>47431916</v>
      </c>
      <c r="K59" s="33">
        <f>F59/J59</f>
        <v>0.10664300383733182</v>
      </c>
    </row>
    <row r="60" spans="1:11" ht="10.7" customHeight="1" outlineLevel="1" x14ac:dyDescent="0.25">
      <c r="A60" s="21" t="s">
        <v>796</v>
      </c>
      <c r="B60" s="15"/>
      <c r="C60" s="25"/>
      <c r="D60" s="26"/>
      <c r="E60" s="27"/>
      <c r="F60" s="26"/>
      <c r="G60" s="26"/>
      <c r="H60" s="26"/>
      <c r="I60" s="26"/>
      <c r="J60" s="26"/>
      <c r="K60" s="28"/>
    </row>
    <row r="61" spans="1:11" ht="10.7" customHeight="1" outlineLevel="2" x14ac:dyDescent="0.25">
      <c r="A61" s="15" t="s">
        <v>56</v>
      </c>
      <c r="B61" s="15" t="s">
        <v>54</v>
      </c>
      <c r="C61" s="25" t="s">
        <v>10</v>
      </c>
      <c r="D61" s="29">
        <v>15065844</v>
      </c>
      <c r="E61" s="27">
        <v>113070050</v>
      </c>
      <c r="F61" s="26">
        <f>SUM(D61:E61)</f>
        <v>128135894</v>
      </c>
      <c r="G61" s="26">
        <v>409573323</v>
      </c>
      <c r="H61" s="26">
        <v>846589812</v>
      </c>
      <c r="I61" s="26">
        <v>1414118722</v>
      </c>
      <c r="J61" s="26">
        <v>2260708533</v>
      </c>
      <c r="K61" s="28">
        <f t="shared" ref="K61:K66" si="16">F61/J61</f>
        <v>5.6679528621038741E-2</v>
      </c>
    </row>
    <row r="62" spans="1:11" ht="10.7" customHeight="1" outlineLevel="2" x14ac:dyDescent="0.25">
      <c r="A62" s="15" t="s">
        <v>55</v>
      </c>
      <c r="B62" s="15" t="s">
        <v>54</v>
      </c>
      <c r="C62" s="25" t="s">
        <v>3</v>
      </c>
      <c r="D62" s="29">
        <v>706421</v>
      </c>
      <c r="E62" s="27">
        <v>33402</v>
      </c>
      <c r="F62" s="26">
        <f t="shared" ref="F62:F65" si="17">SUM(D62:E62)</f>
        <v>739823</v>
      </c>
      <c r="G62" s="26">
        <v>22098676</v>
      </c>
      <c r="H62" s="26">
        <v>30407061</v>
      </c>
      <c r="I62" s="26">
        <v>0</v>
      </c>
      <c r="J62" s="26">
        <v>30407061</v>
      </c>
      <c r="K62" s="28">
        <f t="shared" si="16"/>
        <v>2.4330631625332024E-2</v>
      </c>
    </row>
    <row r="63" spans="1:11" ht="10.7" customHeight="1" outlineLevel="2" x14ac:dyDescent="0.25">
      <c r="A63" s="15" t="s">
        <v>57</v>
      </c>
      <c r="B63" s="15" t="s">
        <v>54</v>
      </c>
      <c r="C63" s="25" t="s">
        <v>3</v>
      </c>
      <c r="D63" s="29">
        <v>178484</v>
      </c>
      <c r="E63" s="27">
        <v>0</v>
      </c>
      <c r="F63" s="26">
        <f t="shared" si="17"/>
        <v>178484</v>
      </c>
      <c r="G63" s="26">
        <v>14541257</v>
      </c>
      <c r="H63" s="26">
        <v>47612155</v>
      </c>
      <c r="I63" s="26">
        <v>0</v>
      </c>
      <c r="J63" s="26">
        <v>47612155</v>
      </c>
      <c r="K63" s="28">
        <f t="shared" si="16"/>
        <v>3.7487066065377632E-3</v>
      </c>
    </row>
    <row r="64" spans="1:11" ht="10.7" customHeight="1" outlineLevel="2" x14ac:dyDescent="0.25">
      <c r="A64" s="15" t="s">
        <v>58</v>
      </c>
      <c r="B64" s="15" t="s">
        <v>59</v>
      </c>
      <c r="C64" s="25" t="s">
        <v>3</v>
      </c>
      <c r="D64" s="29">
        <v>0</v>
      </c>
      <c r="E64" s="27">
        <v>0</v>
      </c>
      <c r="F64" s="26">
        <f t="shared" si="17"/>
        <v>0</v>
      </c>
      <c r="G64" s="26">
        <v>22506917</v>
      </c>
      <c r="H64" s="26">
        <v>154759</v>
      </c>
      <c r="I64" s="26">
        <v>111652505</v>
      </c>
      <c r="J64" s="26">
        <v>111807264</v>
      </c>
      <c r="K64" s="28">
        <f t="shared" si="16"/>
        <v>0</v>
      </c>
    </row>
    <row r="65" spans="1:11" ht="10.7" customHeight="1" outlineLevel="2" x14ac:dyDescent="0.25">
      <c r="A65" s="15" t="s">
        <v>53</v>
      </c>
      <c r="B65" s="15" t="s">
        <v>54</v>
      </c>
      <c r="C65" s="25" t="s">
        <v>3</v>
      </c>
      <c r="D65" s="29">
        <v>19188237</v>
      </c>
      <c r="E65" s="27">
        <v>2588378</v>
      </c>
      <c r="F65" s="26">
        <f t="shared" si="17"/>
        <v>21776615</v>
      </c>
      <c r="G65" s="26">
        <v>92544603</v>
      </c>
      <c r="H65" s="26">
        <v>268376810</v>
      </c>
      <c r="I65" s="26">
        <v>292981461</v>
      </c>
      <c r="J65" s="26">
        <v>561358271</v>
      </c>
      <c r="K65" s="28">
        <f t="shared" si="16"/>
        <v>3.8792721377752713E-2</v>
      </c>
    </row>
    <row r="66" spans="1:11" s="1" customFormat="1" ht="10.7" customHeight="1" outlineLevel="1" x14ac:dyDescent="0.25">
      <c r="A66" s="21"/>
      <c r="B66" s="16" t="s">
        <v>785</v>
      </c>
      <c r="C66" s="30"/>
      <c r="D66" s="31">
        <f t="shared" ref="D66:J66" si="18">SUBTOTAL(9,D61:D65)</f>
        <v>35138986</v>
      </c>
      <c r="E66" s="32">
        <f t="shared" si="18"/>
        <v>115691830</v>
      </c>
      <c r="F66" s="31">
        <f t="shared" si="18"/>
        <v>150830816</v>
      </c>
      <c r="G66" s="31">
        <f t="shared" si="18"/>
        <v>561264776</v>
      </c>
      <c r="H66" s="31">
        <f t="shared" si="18"/>
        <v>1193140597</v>
      </c>
      <c r="I66" s="31">
        <f t="shared" si="18"/>
        <v>1818752688</v>
      </c>
      <c r="J66" s="31">
        <f t="shared" si="18"/>
        <v>3011893284</v>
      </c>
      <c r="K66" s="33">
        <f t="shared" si="16"/>
        <v>5.0078406430020116E-2</v>
      </c>
    </row>
    <row r="67" spans="1:11" ht="10.7" customHeight="1" outlineLevel="1" x14ac:dyDescent="0.25">
      <c r="A67" s="21" t="s">
        <v>797</v>
      </c>
      <c r="B67" s="15"/>
      <c r="C67" s="25"/>
      <c r="D67" s="26"/>
      <c r="E67" s="27"/>
      <c r="F67" s="26"/>
      <c r="G67" s="26"/>
      <c r="H67" s="26"/>
      <c r="I67" s="26"/>
      <c r="J67" s="26"/>
      <c r="K67" s="28"/>
    </row>
    <row r="68" spans="1:11" ht="10.7" customHeight="1" outlineLevel="2" x14ac:dyDescent="0.25">
      <c r="A68" s="15" t="s">
        <v>60</v>
      </c>
      <c r="B68" s="15" t="s">
        <v>61</v>
      </c>
      <c r="C68" s="25" t="s">
        <v>10</v>
      </c>
      <c r="D68" s="29">
        <v>32173198</v>
      </c>
      <c r="E68" s="27">
        <v>10016773</v>
      </c>
      <c r="F68" s="26">
        <f>SUM(D68:E68)</f>
        <v>42189971</v>
      </c>
      <c r="G68" s="26">
        <v>93435654</v>
      </c>
      <c r="H68" s="26">
        <v>162297567</v>
      </c>
      <c r="I68" s="26">
        <v>408383421</v>
      </c>
      <c r="J68" s="26">
        <v>570680988</v>
      </c>
      <c r="K68" s="28">
        <f>F68/J68</f>
        <v>7.39291686373824E-2</v>
      </c>
    </row>
    <row r="69" spans="1:11" ht="10.7" customHeight="1" outlineLevel="2" x14ac:dyDescent="0.25">
      <c r="A69" s="15" t="s">
        <v>66</v>
      </c>
      <c r="B69" s="15" t="s">
        <v>65</v>
      </c>
      <c r="C69" s="25" t="s">
        <v>3</v>
      </c>
      <c r="D69" s="29">
        <v>552472</v>
      </c>
      <c r="E69" s="27">
        <v>0</v>
      </c>
      <c r="F69" s="26">
        <f t="shared" ref="F69:F71" si="19">SUM(D69:E69)</f>
        <v>552472</v>
      </c>
      <c r="G69" s="26">
        <v>30168324</v>
      </c>
      <c r="H69" s="26">
        <v>45021612</v>
      </c>
      <c r="I69" s="26">
        <v>0</v>
      </c>
      <c r="J69" s="26">
        <v>45021615</v>
      </c>
      <c r="K69" s="28">
        <f>F69/J69</f>
        <v>1.2271261259730465E-2</v>
      </c>
    </row>
    <row r="70" spans="1:11" ht="10.7" customHeight="1" outlineLevel="2" x14ac:dyDescent="0.25">
      <c r="A70" s="15" t="s">
        <v>64</v>
      </c>
      <c r="B70" s="15" t="s">
        <v>65</v>
      </c>
      <c r="C70" s="25" t="s">
        <v>3</v>
      </c>
      <c r="D70" s="29">
        <v>16308483</v>
      </c>
      <c r="E70" s="27">
        <v>43841800</v>
      </c>
      <c r="F70" s="26">
        <f t="shared" si="19"/>
        <v>60150283</v>
      </c>
      <c r="G70" s="26">
        <v>105637327</v>
      </c>
      <c r="H70" s="26">
        <v>584559582</v>
      </c>
      <c r="I70" s="26">
        <v>463967494</v>
      </c>
      <c r="J70" s="26">
        <v>1048527076</v>
      </c>
      <c r="K70" s="28">
        <f>F70/J70</f>
        <v>5.7366456600687725E-2</v>
      </c>
    </row>
    <row r="71" spans="1:11" ht="10.7" customHeight="1" outlineLevel="2" x14ac:dyDescent="0.25">
      <c r="A71" s="15" t="s">
        <v>62</v>
      </c>
      <c r="B71" s="15" t="s">
        <v>63</v>
      </c>
      <c r="C71" s="25" t="s">
        <v>6</v>
      </c>
      <c r="D71" s="29">
        <v>3027758</v>
      </c>
      <c r="E71" s="27">
        <v>4348599</v>
      </c>
      <c r="F71" s="26">
        <f t="shared" si="19"/>
        <v>7376357</v>
      </c>
      <c r="G71" s="26">
        <v>21563433</v>
      </c>
      <c r="H71" s="26">
        <v>4979043</v>
      </c>
      <c r="I71" s="26">
        <v>43734943</v>
      </c>
      <c r="J71" s="26">
        <v>48713986</v>
      </c>
      <c r="K71" s="28">
        <f>F71/J71</f>
        <v>0.15142174980302373</v>
      </c>
    </row>
    <row r="72" spans="1:11" s="1" customFormat="1" ht="10.7" customHeight="1" outlineLevel="1" thickBot="1" x14ac:dyDescent="0.3">
      <c r="A72" s="22"/>
      <c r="B72" s="14" t="s">
        <v>785</v>
      </c>
      <c r="C72" s="34"/>
      <c r="D72" s="35">
        <f t="shared" ref="D72:J72" si="20">SUBTOTAL(9,D68:D71)</f>
        <v>52061911</v>
      </c>
      <c r="E72" s="36">
        <f t="shared" si="20"/>
        <v>58207172</v>
      </c>
      <c r="F72" s="35">
        <f t="shared" si="20"/>
        <v>110269083</v>
      </c>
      <c r="G72" s="35">
        <f t="shared" si="20"/>
        <v>250804738</v>
      </c>
      <c r="H72" s="35">
        <f t="shared" si="20"/>
        <v>796857804</v>
      </c>
      <c r="I72" s="35">
        <f t="shared" si="20"/>
        <v>916085858</v>
      </c>
      <c r="J72" s="35">
        <f t="shared" si="20"/>
        <v>1712943665</v>
      </c>
      <c r="K72" s="37">
        <f>F72/J72</f>
        <v>6.437402773546555E-2</v>
      </c>
    </row>
    <row r="73" spans="1:11" ht="10.7" customHeight="1" outlineLevel="1" x14ac:dyDescent="0.25">
      <c r="A73" s="21" t="s">
        <v>798</v>
      </c>
      <c r="B73" s="15"/>
      <c r="C73" s="25"/>
      <c r="D73" s="26"/>
      <c r="E73" s="27"/>
      <c r="F73" s="26"/>
      <c r="G73" s="26"/>
      <c r="H73" s="26"/>
      <c r="I73" s="26"/>
      <c r="J73" s="26"/>
      <c r="K73" s="28"/>
    </row>
    <row r="74" spans="1:11" ht="10.7" customHeight="1" outlineLevel="2" x14ac:dyDescent="0.25">
      <c r="A74" s="15" t="s">
        <v>71</v>
      </c>
      <c r="B74" s="15" t="s">
        <v>72</v>
      </c>
      <c r="C74" s="25" t="s">
        <v>10</v>
      </c>
      <c r="D74" s="29">
        <v>18586984</v>
      </c>
      <c r="E74" s="29">
        <v>32004688</v>
      </c>
      <c r="F74" s="26">
        <f>SUM(D74:E74)</f>
        <v>50591672</v>
      </c>
      <c r="G74" s="26">
        <v>308654146</v>
      </c>
      <c r="H74" s="26">
        <v>404724948</v>
      </c>
      <c r="I74" s="26">
        <v>856488432</v>
      </c>
      <c r="J74" s="26">
        <v>1261213380</v>
      </c>
      <c r="K74" s="28">
        <f t="shared" ref="K74:K80" si="21">F74/J74</f>
        <v>4.011349134275756E-2</v>
      </c>
    </row>
    <row r="75" spans="1:11" ht="10.7" customHeight="1" outlineLevel="2" x14ac:dyDescent="0.25">
      <c r="A75" s="15" t="s">
        <v>73</v>
      </c>
      <c r="B75" s="15" t="s">
        <v>68</v>
      </c>
      <c r="C75" s="25" t="s">
        <v>3</v>
      </c>
      <c r="D75" s="29">
        <v>1184394</v>
      </c>
      <c r="E75" s="29">
        <v>0</v>
      </c>
      <c r="F75" s="26">
        <f t="shared" ref="F75:F79" si="22">SUM(D75:E75)</f>
        <v>1184394</v>
      </c>
      <c r="G75" s="26">
        <v>7605749</v>
      </c>
      <c r="H75" s="26">
        <v>6868844</v>
      </c>
      <c r="I75" s="26">
        <v>22257210</v>
      </c>
      <c r="J75" s="26">
        <v>29126054</v>
      </c>
      <c r="K75" s="28">
        <f t="shared" si="21"/>
        <v>4.066441681389453E-2</v>
      </c>
    </row>
    <row r="76" spans="1:11" ht="10.7" customHeight="1" outlineLevel="2" x14ac:dyDescent="0.25">
      <c r="A76" s="15" t="s">
        <v>74</v>
      </c>
      <c r="B76" s="15" t="s">
        <v>72</v>
      </c>
      <c r="C76" s="25" t="s">
        <v>10</v>
      </c>
      <c r="D76" s="29">
        <v>6224521</v>
      </c>
      <c r="E76" s="29">
        <v>27581390</v>
      </c>
      <c r="F76" s="26">
        <f t="shared" si="22"/>
        <v>33805911</v>
      </c>
      <c r="G76" s="26">
        <v>71851995</v>
      </c>
      <c r="H76" s="26">
        <v>230561235</v>
      </c>
      <c r="I76" s="26">
        <v>286508554</v>
      </c>
      <c r="J76" s="26">
        <v>517069789</v>
      </c>
      <c r="K76" s="28">
        <f t="shared" si="21"/>
        <v>6.5379783772283012E-2</v>
      </c>
    </row>
    <row r="77" spans="1:11" ht="10.7" customHeight="1" outlineLevel="2" x14ac:dyDescent="0.25">
      <c r="A77" s="15" t="s">
        <v>70</v>
      </c>
      <c r="B77" s="15" t="s">
        <v>68</v>
      </c>
      <c r="C77" s="25" t="s">
        <v>3</v>
      </c>
      <c r="D77" s="29">
        <v>592651</v>
      </c>
      <c r="E77" s="29">
        <v>975</v>
      </c>
      <c r="F77" s="26">
        <f t="shared" si="22"/>
        <v>593626</v>
      </c>
      <c r="G77" s="26">
        <v>33267404</v>
      </c>
      <c r="H77" s="26">
        <v>52233634</v>
      </c>
      <c r="I77" s="26">
        <v>0</v>
      </c>
      <c r="J77" s="26">
        <v>52233634</v>
      </c>
      <c r="K77" s="28">
        <f t="shared" si="21"/>
        <v>1.1364822903189159E-2</v>
      </c>
    </row>
    <row r="78" spans="1:11" ht="10.7" customHeight="1" outlineLevel="2" x14ac:dyDescent="0.25">
      <c r="A78" s="15" t="s">
        <v>67</v>
      </c>
      <c r="B78" s="15" t="s">
        <v>68</v>
      </c>
      <c r="C78" s="25" t="s">
        <v>10</v>
      </c>
      <c r="D78" s="29">
        <v>42210913</v>
      </c>
      <c r="E78" s="29">
        <v>95798256</v>
      </c>
      <c r="F78" s="26">
        <f t="shared" si="22"/>
        <v>138009169</v>
      </c>
      <c r="G78" s="26">
        <v>266924850</v>
      </c>
      <c r="H78" s="26">
        <v>861021117</v>
      </c>
      <c r="I78" s="26">
        <v>1035782961</v>
      </c>
      <c r="J78" s="26">
        <v>1896804078</v>
      </c>
      <c r="K78" s="28">
        <f t="shared" si="21"/>
        <v>7.2758789692985881E-2</v>
      </c>
    </row>
    <row r="79" spans="1:11" ht="10.7" customHeight="1" outlineLevel="2" x14ac:dyDescent="0.25">
      <c r="A79" s="15" t="s">
        <v>69</v>
      </c>
      <c r="B79" s="15" t="s">
        <v>68</v>
      </c>
      <c r="C79" s="25" t="s">
        <v>3</v>
      </c>
      <c r="D79" s="29">
        <v>530073</v>
      </c>
      <c r="E79" s="29">
        <v>0</v>
      </c>
      <c r="F79" s="26">
        <f t="shared" si="22"/>
        <v>530073</v>
      </c>
      <c r="G79" s="26">
        <v>27299018</v>
      </c>
      <c r="H79" s="26">
        <v>20920280</v>
      </c>
      <c r="I79" s="26">
        <v>72626958</v>
      </c>
      <c r="J79" s="26">
        <v>93547238</v>
      </c>
      <c r="K79" s="28">
        <f t="shared" si="21"/>
        <v>5.666367188735171E-3</v>
      </c>
    </row>
    <row r="80" spans="1:11" s="1" customFormat="1" ht="10.7" customHeight="1" outlineLevel="1" x14ac:dyDescent="0.25">
      <c r="A80" s="21"/>
      <c r="B80" s="16" t="s">
        <v>785</v>
      </c>
      <c r="C80" s="30"/>
      <c r="D80" s="31">
        <f t="shared" ref="D80:J80" si="23">SUBTOTAL(9,D74:D79)</f>
        <v>69329536</v>
      </c>
      <c r="E80" s="32">
        <f t="shared" si="23"/>
        <v>155385309</v>
      </c>
      <c r="F80" s="31">
        <f t="shared" si="23"/>
        <v>224714845</v>
      </c>
      <c r="G80" s="31">
        <f t="shared" si="23"/>
        <v>715603162</v>
      </c>
      <c r="H80" s="31">
        <f t="shared" si="23"/>
        <v>1576330058</v>
      </c>
      <c r="I80" s="31">
        <f t="shared" si="23"/>
        <v>2273664115</v>
      </c>
      <c r="J80" s="31">
        <f t="shared" si="23"/>
        <v>3849994173</v>
      </c>
      <c r="K80" s="33">
        <f t="shared" si="21"/>
        <v>5.8367580547504377E-2</v>
      </c>
    </row>
    <row r="81" spans="1:11" ht="10.7" customHeight="1" outlineLevel="1" x14ac:dyDescent="0.25">
      <c r="A81" s="21" t="s">
        <v>799</v>
      </c>
      <c r="B81" s="15"/>
      <c r="C81" s="25"/>
      <c r="D81" s="26"/>
      <c r="E81" s="27"/>
      <c r="F81" s="26"/>
      <c r="G81" s="26"/>
      <c r="H81" s="26"/>
      <c r="I81" s="26"/>
      <c r="J81" s="26"/>
      <c r="K81" s="28"/>
    </row>
    <row r="82" spans="1:11" ht="10.7" customHeight="1" outlineLevel="2" x14ac:dyDescent="0.25">
      <c r="A82" s="15" t="s">
        <v>75</v>
      </c>
      <c r="B82" s="15" t="s">
        <v>76</v>
      </c>
      <c r="C82" s="25" t="s">
        <v>3</v>
      </c>
      <c r="D82" s="29">
        <v>3871989</v>
      </c>
      <c r="E82" s="27">
        <v>6559613</v>
      </c>
      <c r="F82" s="26">
        <f>SUM(D82:E82)</f>
        <v>10431602</v>
      </c>
      <c r="G82" s="26">
        <v>29200319</v>
      </c>
      <c r="H82" s="26">
        <v>20578251</v>
      </c>
      <c r="I82" s="26">
        <v>75575075</v>
      </c>
      <c r="J82" s="26">
        <v>96153326</v>
      </c>
      <c r="K82" s="28">
        <f>F82/J82</f>
        <v>0.10848924768343426</v>
      </c>
    </row>
    <row r="83" spans="1:11" s="1" customFormat="1" ht="10.7" customHeight="1" outlineLevel="1" x14ac:dyDescent="0.25">
      <c r="A83" s="21"/>
      <c r="B83" s="16" t="s">
        <v>785</v>
      </c>
      <c r="C83" s="30"/>
      <c r="D83" s="31">
        <f t="shared" ref="D83:J83" si="24">SUBTOTAL(9,D82)</f>
        <v>3871989</v>
      </c>
      <c r="E83" s="32">
        <f t="shared" si="24"/>
        <v>6559613</v>
      </c>
      <c r="F83" s="31">
        <f t="shared" si="24"/>
        <v>10431602</v>
      </c>
      <c r="G83" s="31">
        <f t="shared" si="24"/>
        <v>29200319</v>
      </c>
      <c r="H83" s="31">
        <f t="shared" si="24"/>
        <v>20578251</v>
      </c>
      <c r="I83" s="31">
        <f t="shared" si="24"/>
        <v>75575075</v>
      </c>
      <c r="J83" s="31">
        <f t="shared" si="24"/>
        <v>96153326</v>
      </c>
      <c r="K83" s="33">
        <f>F83/J83</f>
        <v>0.10848924768343426</v>
      </c>
    </row>
    <row r="84" spans="1:11" ht="10.7" customHeight="1" outlineLevel="1" x14ac:dyDescent="0.25">
      <c r="A84" s="21" t="s">
        <v>800</v>
      </c>
      <c r="B84" s="15"/>
      <c r="C84" s="25"/>
      <c r="D84" s="26"/>
      <c r="E84" s="27"/>
      <c r="F84" s="26"/>
      <c r="G84" s="26"/>
      <c r="H84" s="26"/>
      <c r="I84" s="26"/>
      <c r="J84" s="26"/>
      <c r="K84" s="28"/>
    </row>
    <row r="85" spans="1:11" ht="10.7" customHeight="1" outlineLevel="2" x14ac:dyDescent="0.25">
      <c r="A85" s="15" t="s">
        <v>77</v>
      </c>
      <c r="B85" s="15" t="s">
        <v>78</v>
      </c>
      <c r="C85" s="25" t="s">
        <v>10</v>
      </c>
      <c r="D85" s="29">
        <v>26296328</v>
      </c>
      <c r="E85" s="27">
        <v>25125151</v>
      </c>
      <c r="F85" s="26">
        <f>SUM(D85:E85)</f>
        <v>51421479</v>
      </c>
      <c r="G85" s="26">
        <v>114504491</v>
      </c>
      <c r="H85" s="26">
        <v>170683859</v>
      </c>
      <c r="I85" s="26">
        <v>517488980</v>
      </c>
      <c r="J85" s="26">
        <v>688172839</v>
      </c>
      <c r="K85" s="28">
        <f>F85/J85</f>
        <v>7.4721750243328042E-2</v>
      </c>
    </row>
    <row r="86" spans="1:11" s="1" customFormat="1" ht="10.7" customHeight="1" outlineLevel="1" x14ac:dyDescent="0.25">
      <c r="A86" s="21"/>
      <c r="B86" s="16" t="s">
        <v>785</v>
      </c>
      <c r="C86" s="30"/>
      <c r="D86" s="31">
        <f t="shared" ref="D86:J86" si="25">SUBTOTAL(9,D85)</f>
        <v>26296328</v>
      </c>
      <c r="E86" s="32">
        <f t="shared" si="25"/>
        <v>25125151</v>
      </c>
      <c r="F86" s="31">
        <f t="shared" si="25"/>
        <v>51421479</v>
      </c>
      <c r="G86" s="31">
        <f t="shared" si="25"/>
        <v>114504491</v>
      </c>
      <c r="H86" s="31">
        <f t="shared" si="25"/>
        <v>170683859</v>
      </c>
      <c r="I86" s="31">
        <f t="shared" si="25"/>
        <v>517488980</v>
      </c>
      <c r="J86" s="31">
        <f t="shared" si="25"/>
        <v>688172839</v>
      </c>
      <c r="K86" s="33">
        <f>F86/J86</f>
        <v>7.4721750243328042E-2</v>
      </c>
    </row>
    <row r="87" spans="1:11" ht="10.7" customHeight="1" outlineLevel="1" x14ac:dyDescent="0.25">
      <c r="A87" s="21" t="s">
        <v>801</v>
      </c>
      <c r="B87" s="15"/>
      <c r="C87" s="25"/>
      <c r="D87" s="26"/>
      <c r="E87" s="27"/>
      <c r="F87" s="26"/>
      <c r="G87" s="26"/>
      <c r="H87" s="26"/>
      <c r="I87" s="26"/>
      <c r="J87" s="26"/>
      <c r="K87" s="28"/>
    </row>
    <row r="88" spans="1:11" ht="10.7" customHeight="1" outlineLevel="2" x14ac:dyDescent="0.25">
      <c r="A88" s="15" t="s">
        <v>79</v>
      </c>
      <c r="B88" s="15" t="s">
        <v>80</v>
      </c>
      <c r="C88" s="25" t="s">
        <v>10</v>
      </c>
      <c r="D88" s="26">
        <v>3105750</v>
      </c>
      <c r="E88" s="27">
        <v>3978365</v>
      </c>
      <c r="F88" s="26">
        <f>SUM(D88:E88)</f>
        <v>7084115</v>
      </c>
      <c r="G88" s="26">
        <v>12648942</v>
      </c>
      <c r="H88" s="26">
        <v>7777654</v>
      </c>
      <c r="I88" s="26">
        <v>44942114</v>
      </c>
      <c r="J88" s="26">
        <v>52719768</v>
      </c>
      <c r="K88" s="28">
        <f>F88/J88</f>
        <v>0.13437303062486922</v>
      </c>
    </row>
    <row r="89" spans="1:11" s="1" customFormat="1" ht="10.7" customHeight="1" outlineLevel="1" x14ac:dyDescent="0.25">
      <c r="A89" s="21"/>
      <c r="B89" s="16" t="s">
        <v>785</v>
      </c>
      <c r="C89" s="30"/>
      <c r="D89" s="31">
        <f t="shared" ref="D89:J89" si="26">SUBTOTAL(9,D88)</f>
        <v>3105750</v>
      </c>
      <c r="E89" s="32">
        <f t="shared" si="26"/>
        <v>3978365</v>
      </c>
      <c r="F89" s="31">
        <f t="shared" si="26"/>
        <v>7084115</v>
      </c>
      <c r="G89" s="31">
        <f t="shared" si="26"/>
        <v>12648942</v>
      </c>
      <c r="H89" s="31">
        <f t="shared" si="26"/>
        <v>7777654</v>
      </c>
      <c r="I89" s="31">
        <f t="shared" si="26"/>
        <v>44942114</v>
      </c>
      <c r="J89" s="31">
        <f t="shared" si="26"/>
        <v>52719768</v>
      </c>
      <c r="K89" s="33">
        <f>F89/J89</f>
        <v>0.13437303062486922</v>
      </c>
    </row>
    <row r="90" spans="1:11" ht="10.7" customHeight="1" outlineLevel="1" x14ac:dyDescent="0.25">
      <c r="A90" s="21" t="s">
        <v>803</v>
      </c>
      <c r="B90" s="15"/>
      <c r="C90" s="25"/>
      <c r="D90" s="26"/>
      <c r="E90" s="27"/>
      <c r="F90" s="26"/>
      <c r="G90" s="26"/>
      <c r="H90" s="26"/>
      <c r="I90" s="26"/>
      <c r="J90" s="26"/>
      <c r="K90" s="28"/>
    </row>
    <row r="91" spans="1:11" ht="10.7" customHeight="1" outlineLevel="2" x14ac:dyDescent="0.25">
      <c r="A91" s="15" t="s">
        <v>81</v>
      </c>
      <c r="B91" s="15" t="s">
        <v>82</v>
      </c>
      <c r="C91" s="25" t="s">
        <v>10</v>
      </c>
      <c r="D91" s="26">
        <v>5589664</v>
      </c>
      <c r="E91" s="27">
        <v>14166246</v>
      </c>
      <c r="F91" s="26">
        <f>SUM(D91:E91)</f>
        <v>19755910</v>
      </c>
      <c r="G91" s="26">
        <v>57956836</v>
      </c>
      <c r="H91" s="26">
        <v>28325787</v>
      </c>
      <c r="I91" s="26">
        <v>214227310</v>
      </c>
      <c r="J91" s="26">
        <v>242553097</v>
      </c>
      <c r="K91" s="28">
        <f>F91/J91</f>
        <v>8.1449836115677382E-2</v>
      </c>
    </row>
    <row r="92" spans="1:11" ht="10.7" customHeight="1" outlineLevel="2" x14ac:dyDescent="0.25">
      <c r="A92" s="15" t="s">
        <v>83</v>
      </c>
      <c r="B92" s="15" t="s">
        <v>84</v>
      </c>
      <c r="C92" s="25" t="s">
        <v>10</v>
      </c>
      <c r="D92" s="26">
        <v>11106211</v>
      </c>
      <c r="E92" s="27">
        <v>29427805</v>
      </c>
      <c r="F92" s="26">
        <f>SUM(D92:E92)</f>
        <v>40534016</v>
      </c>
      <c r="G92" s="26">
        <v>126424341</v>
      </c>
      <c r="H92" s="26">
        <v>103861591</v>
      </c>
      <c r="I92" s="26">
        <v>442357556</v>
      </c>
      <c r="J92" s="26">
        <v>546219147</v>
      </c>
      <c r="K92" s="28">
        <f>F92/J92</f>
        <v>7.4208339679458363E-2</v>
      </c>
    </row>
    <row r="93" spans="1:11" s="1" customFormat="1" ht="10.7" customHeight="1" outlineLevel="1" x14ac:dyDescent="0.25">
      <c r="A93" s="21"/>
      <c r="B93" s="16" t="s">
        <v>785</v>
      </c>
      <c r="C93" s="30"/>
      <c r="D93" s="31">
        <f t="shared" ref="D93:J93" si="27">SUBTOTAL(9,D91:D92)</f>
        <v>16695875</v>
      </c>
      <c r="E93" s="32">
        <f t="shared" si="27"/>
        <v>43594051</v>
      </c>
      <c r="F93" s="31">
        <f t="shared" si="27"/>
        <v>60289926</v>
      </c>
      <c r="G93" s="31">
        <f t="shared" si="27"/>
        <v>184381177</v>
      </c>
      <c r="H93" s="31">
        <f t="shared" si="27"/>
        <v>132187378</v>
      </c>
      <c r="I93" s="31">
        <f t="shared" si="27"/>
        <v>656584866</v>
      </c>
      <c r="J93" s="31">
        <f t="shared" si="27"/>
        <v>788772244</v>
      </c>
      <c r="K93" s="33">
        <f>F93/J93</f>
        <v>7.6435151539130483E-2</v>
      </c>
    </row>
    <row r="94" spans="1:11" ht="10.7" customHeight="1" outlineLevel="1" x14ac:dyDescent="0.25">
      <c r="A94" s="21" t="s">
        <v>802</v>
      </c>
      <c r="B94" s="15"/>
      <c r="C94" s="25"/>
      <c r="D94" s="26"/>
      <c r="E94" s="27"/>
      <c r="F94" s="26"/>
      <c r="G94" s="26"/>
      <c r="H94" s="26"/>
      <c r="I94" s="26"/>
      <c r="J94" s="26"/>
      <c r="K94" s="28"/>
    </row>
    <row r="95" spans="1:11" ht="10.7" customHeight="1" outlineLevel="2" x14ac:dyDescent="0.25">
      <c r="A95" s="15" t="s">
        <v>85</v>
      </c>
      <c r="B95" s="15" t="s">
        <v>86</v>
      </c>
      <c r="C95" s="25" t="s">
        <v>10</v>
      </c>
      <c r="D95" s="26">
        <v>3157296</v>
      </c>
      <c r="E95" s="27">
        <v>18510934</v>
      </c>
      <c r="F95" s="26">
        <f>SUM(D95:E95)</f>
        <v>21668230</v>
      </c>
      <c r="G95" s="26">
        <v>33427733</v>
      </c>
      <c r="H95" s="26">
        <v>21747283</v>
      </c>
      <c r="I95" s="26">
        <v>97878750</v>
      </c>
      <c r="J95" s="26">
        <v>119626033</v>
      </c>
      <c r="K95" s="28">
        <f>F95/J95</f>
        <v>0.18113306490736844</v>
      </c>
    </row>
    <row r="96" spans="1:11" ht="10.7" customHeight="1" outlineLevel="2" x14ac:dyDescent="0.25">
      <c r="A96" s="15" t="s">
        <v>87</v>
      </c>
      <c r="B96" s="15" t="s">
        <v>86</v>
      </c>
      <c r="C96" s="25" t="s">
        <v>3</v>
      </c>
      <c r="D96" s="26">
        <v>233291</v>
      </c>
      <c r="E96" s="27">
        <v>0</v>
      </c>
      <c r="F96" s="26">
        <f>SUM(D96:E96)</f>
        <v>233291</v>
      </c>
      <c r="G96" s="26">
        <v>22805702</v>
      </c>
      <c r="H96" s="26">
        <v>47805017</v>
      </c>
      <c r="I96" s="26">
        <v>16896120</v>
      </c>
      <c r="J96" s="26">
        <v>64701137</v>
      </c>
      <c r="K96" s="28">
        <f>F96/J96</f>
        <v>3.6056707936987257E-3</v>
      </c>
    </row>
    <row r="97" spans="1:11" s="1" customFormat="1" ht="10.7" customHeight="1" outlineLevel="1" x14ac:dyDescent="0.25">
      <c r="A97" s="21"/>
      <c r="B97" s="16" t="s">
        <v>785</v>
      </c>
      <c r="C97" s="30"/>
      <c r="D97" s="31">
        <f t="shared" ref="D97:J97" si="28">SUBTOTAL(9,D95:D96)</f>
        <v>3390587</v>
      </c>
      <c r="E97" s="32">
        <f t="shared" si="28"/>
        <v>18510934</v>
      </c>
      <c r="F97" s="31">
        <f t="shared" si="28"/>
        <v>21901521</v>
      </c>
      <c r="G97" s="31">
        <f t="shared" si="28"/>
        <v>56233435</v>
      </c>
      <c r="H97" s="31">
        <f t="shared" si="28"/>
        <v>69552300</v>
      </c>
      <c r="I97" s="31">
        <f t="shared" si="28"/>
        <v>114774870</v>
      </c>
      <c r="J97" s="31">
        <f t="shared" si="28"/>
        <v>184327170</v>
      </c>
      <c r="K97" s="33">
        <f>F97/J97</f>
        <v>0.11881873410197748</v>
      </c>
    </row>
    <row r="98" spans="1:11" ht="10.7" customHeight="1" outlineLevel="1" x14ac:dyDescent="0.25">
      <c r="A98" s="21" t="s">
        <v>804</v>
      </c>
      <c r="B98" s="15"/>
      <c r="C98" s="25"/>
      <c r="D98" s="26"/>
      <c r="E98" s="27"/>
      <c r="F98" s="26"/>
      <c r="G98" s="26"/>
      <c r="H98" s="26"/>
      <c r="I98" s="26"/>
      <c r="J98" s="26"/>
      <c r="K98" s="28"/>
    </row>
    <row r="99" spans="1:11" ht="10.7" customHeight="1" outlineLevel="2" x14ac:dyDescent="0.25">
      <c r="A99" s="15" t="s">
        <v>88</v>
      </c>
      <c r="B99" s="15" t="s">
        <v>89</v>
      </c>
      <c r="C99" s="25" t="s">
        <v>6</v>
      </c>
      <c r="D99" s="26">
        <v>2259245</v>
      </c>
      <c r="E99" s="27">
        <v>4708459</v>
      </c>
      <c r="F99" s="26">
        <f>SUM(D99:E99)</f>
        <v>6967704</v>
      </c>
      <c r="G99" s="26">
        <v>57625564</v>
      </c>
      <c r="H99" s="26">
        <v>9933751</v>
      </c>
      <c r="I99" s="26">
        <v>70984411</v>
      </c>
      <c r="J99" s="26">
        <v>80918162</v>
      </c>
      <c r="K99" s="28">
        <f>F99/J99</f>
        <v>8.6108035919056095E-2</v>
      </c>
    </row>
    <row r="100" spans="1:11" s="1" customFormat="1" ht="10.7" customHeight="1" outlineLevel="1" x14ac:dyDescent="0.25">
      <c r="A100" s="21"/>
      <c r="B100" s="16" t="s">
        <v>785</v>
      </c>
      <c r="C100" s="30"/>
      <c r="D100" s="31">
        <f t="shared" ref="D100:J100" si="29">SUBTOTAL(9,D99)</f>
        <v>2259245</v>
      </c>
      <c r="E100" s="32">
        <f t="shared" si="29"/>
        <v>4708459</v>
      </c>
      <c r="F100" s="31">
        <f t="shared" si="29"/>
        <v>6967704</v>
      </c>
      <c r="G100" s="31">
        <f t="shared" si="29"/>
        <v>57625564</v>
      </c>
      <c r="H100" s="31">
        <f t="shared" si="29"/>
        <v>9933751</v>
      </c>
      <c r="I100" s="31">
        <f t="shared" si="29"/>
        <v>70984411</v>
      </c>
      <c r="J100" s="31">
        <f t="shared" si="29"/>
        <v>80918162</v>
      </c>
      <c r="K100" s="33">
        <f>F100/J100</f>
        <v>8.6108035919056095E-2</v>
      </c>
    </row>
    <row r="101" spans="1:11" ht="10.7" customHeight="1" outlineLevel="1" x14ac:dyDescent="0.25">
      <c r="A101" s="21" t="s">
        <v>805</v>
      </c>
      <c r="B101" s="15"/>
      <c r="C101" s="25"/>
      <c r="D101" s="26"/>
      <c r="E101" s="27"/>
      <c r="F101" s="26"/>
      <c r="G101" s="26"/>
      <c r="H101" s="26"/>
      <c r="I101" s="26"/>
      <c r="J101" s="26"/>
      <c r="K101" s="28"/>
    </row>
    <row r="102" spans="1:11" ht="10.7" customHeight="1" outlineLevel="2" x14ac:dyDescent="0.25">
      <c r="A102" s="15" t="s">
        <v>95</v>
      </c>
      <c r="B102" s="15" t="s">
        <v>93</v>
      </c>
      <c r="C102" s="25" t="s">
        <v>3</v>
      </c>
      <c r="D102" s="26">
        <v>6149822</v>
      </c>
      <c r="E102" s="27">
        <v>1927550</v>
      </c>
      <c r="F102" s="26">
        <f>SUM(D102:E102)</f>
        <v>8077372</v>
      </c>
      <c r="G102" s="26">
        <v>121887344</v>
      </c>
      <c r="H102" s="26">
        <v>482048967</v>
      </c>
      <c r="I102" s="26">
        <v>432726751</v>
      </c>
      <c r="J102" s="26">
        <v>914775717</v>
      </c>
      <c r="K102" s="28">
        <f t="shared" ref="K102:K108" si="30">F102/J102</f>
        <v>8.8298933278308702E-3</v>
      </c>
    </row>
    <row r="103" spans="1:11" ht="10.7" customHeight="1" outlineLevel="2" x14ac:dyDescent="0.25">
      <c r="A103" s="15" t="s">
        <v>97</v>
      </c>
      <c r="B103" s="15" t="s">
        <v>93</v>
      </c>
      <c r="C103" s="25" t="s">
        <v>3</v>
      </c>
      <c r="D103" s="26">
        <v>224658</v>
      </c>
      <c r="E103" s="27">
        <v>0</v>
      </c>
      <c r="F103" s="26">
        <f t="shared" ref="F103:F107" si="31">SUM(D103:E103)</f>
        <v>224658</v>
      </c>
      <c r="G103" s="26">
        <v>37154518</v>
      </c>
      <c r="H103" s="26">
        <v>284354492</v>
      </c>
      <c r="I103" s="26">
        <v>0</v>
      </c>
      <c r="J103" s="26">
        <v>284354492</v>
      </c>
      <c r="K103" s="28">
        <f t="shared" si="30"/>
        <v>7.9006313007357032E-4</v>
      </c>
    </row>
    <row r="104" spans="1:11" ht="10.7" customHeight="1" outlineLevel="2" x14ac:dyDescent="0.25">
      <c r="A104" s="15" t="s">
        <v>96</v>
      </c>
      <c r="B104" s="15" t="s">
        <v>91</v>
      </c>
      <c r="C104" s="25" t="s">
        <v>3</v>
      </c>
      <c r="D104" s="26">
        <v>341130</v>
      </c>
      <c r="E104" s="27">
        <v>0</v>
      </c>
      <c r="F104" s="26">
        <f t="shared" si="31"/>
        <v>341130</v>
      </c>
      <c r="G104" s="26">
        <v>16456348</v>
      </c>
      <c r="H104" s="26">
        <v>25764369</v>
      </c>
      <c r="I104" s="26">
        <v>2782643</v>
      </c>
      <c r="J104" s="26">
        <v>28547012</v>
      </c>
      <c r="K104" s="28">
        <f t="shared" si="30"/>
        <v>1.1949762027633575E-2</v>
      </c>
    </row>
    <row r="105" spans="1:11" ht="10.7" customHeight="1" outlineLevel="2" x14ac:dyDescent="0.25">
      <c r="A105" s="15" t="s">
        <v>92</v>
      </c>
      <c r="B105" s="15" t="s">
        <v>93</v>
      </c>
      <c r="C105" s="25" t="s">
        <v>3</v>
      </c>
      <c r="D105" s="26">
        <v>61308594</v>
      </c>
      <c r="E105" s="27">
        <v>104254123</v>
      </c>
      <c r="F105" s="26">
        <f t="shared" si="31"/>
        <v>165562717</v>
      </c>
      <c r="G105" s="26">
        <v>420451963</v>
      </c>
      <c r="H105" s="26">
        <v>3238206839</v>
      </c>
      <c r="I105" s="26">
        <v>1875362437</v>
      </c>
      <c r="J105" s="26">
        <v>5113569276</v>
      </c>
      <c r="K105" s="28">
        <f t="shared" si="30"/>
        <v>3.2377133869497227E-2</v>
      </c>
    </row>
    <row r="106" spans="1:11" ht="10.7" customHeight="1" outlineLevel="2" x14ac:dyDescent="0.25">
      <c r="A106" s="15" t="s">
        <v>90</v>
      </c>
      <c r="B106" s="15" t="s">
        <v>91</v>
      </c>
      <c r="C106" s="25" t="s">
        <v>3</v>
      </c>
      <c r="D106" s="26">
        <v>26975384</v>
      </c>
      <c r="E106" s="27">
        <v>47820142</v>
      </c>
      <c r="F106" s="26">
        <f t="shared" si="31"/>
        <v>74795526</v>
      </c>
      <c r="G106" s="26">
        <v>205867983</v>
      </c>
      <c r="H106" s="26">
        <v>1474494317</v>
      </c>
      <c r="I106" s="26">
        <v>943403232</v>
      </c>
      <c r="J106" s="26">
        <v>2417897549</v>
      </c>
      <c r="K106" s="28">
        <f t="shared" si="30"/>
        <v>3.0934117134505602E-2</v>
      </c>
    </row>
    <row r="107" spans="1:11" ht="10.7" customHeight="1" outlineLevel="2" x14ac:dyDescent="0.25">
      <c r="A107" s="15" t="s">
        <v>94</v>
      </c>
      <c r="B107" s="15" t="s">
        <v>91</v>
      </c>
      <c r="C107" s="25" t="s">
        <v>3</v>
      </c>
      <c r="D107" s="26">
        <v>12343930</v>
      </c>
      <c r="E107" s="27">
        <v>143943323</v>
      </c>
      <c r="F107" s="26">
        <f t="shared" si="31"/>
        <v>156287253</v>
      </c>
      <c r="G107" s="26">
        <v>221045567</v>
      </c>
      <c r="H107" s="26">
        <v>1531625240</v>
      </c>
      <c r="I107" s="26">
        <v>1050570780</v>
      </c>
      <c r="J107" s="26">
        <v>2582196020</v>
      </c>
      <c r="K107" s="28">
        <f t="shared" si="30"/>
        <v>6.0524937607176699E-2</v>
      </c>
    </row>
    <row r="108" spans="1:11" s="1" customFormat="1" ht="10.7" customHeight="1" outlineLevel="1" x14ac:dyDescent="0.25">
      <c r="A108" s="21"/>
      <c r="B108" s="16" t="s">
        <v>785</v>
      </c>
      <c r="C108" s="30"/>
      <c r="D108" s="31">
        <f t="shared" ref="D108:J108" si="32">SUBTOTAL(9,D102:D107)</f>
        <v>107343518</v>
      </c>
      <c r="E108" s="32">
        <f t="shared" si="32"/>
        <v>297945138</v>
      </c>
      <c r="F108" s="31">
        <f t="shared" si="32"/>
        <v>405288656</v>
      </c>
      <c r="G108" s="31">
        <f t="shared" si="32"/>
        <v>1022863723</v>
      </c>
      <c r="H108" s="31">
        <f t="shared" si="32"/>
        <v>7036494224</v>
      </c>
      <c r="I108" s="31">
        <f t="shared" si="32"/>
        <v>4304845843</v>
      </c>
      <c r="J108" s="31">
        <f t="shared" si="32"/>
        <v>11341340066</v>
      </c>
      <c r="K108" s="33">
        <f t="shared" si="30"/>
        <v>3.5735517464554965E-2</v>
      </c>
    </row>
    <row r="109" spans="1:11" ht="10.7" customHeight="1" outlineLevel="1" x14ac:dyDescent="0.25">
      <c r="A109" s="21" t="s">
        <v>806</v>
      </c>
      <c r="B109" s="15"/>
      <c r="C109" s="25"/>
      <c r="D109" s="26"/>
      <c r="E109" s="27"/>
      <c r="F109" s="26"/>
      <c r="G109" s="26"/>
      <c r="H109" s="26"/>
      <c r="I109" s="26"/>
      <c r="J109" s="26"/>
      <c r="K109" s="28"/>
    </row>
    <row r="110" spans="1:11" ht="10.7" customHeight="1" outlineLevel="2" x14ac:dyDescent="0.25">
      <c r="A110" s="15" t="s">
        <v>98</v>
      </c>
      <c r="B110" s="15" t="s">
        <v>99</v>
      </c>
      <c r="C110" s="25" t="s">
        <v>3</v>
      </c>
      <c r="D110" s="26">
        <v>5883556</v>
      </c>
      <c r="E110" s="27">
        <v>7149665</v>
      </c>
      <c r="F110" s="26">
        <f>SUM(D110:E110)</f>
        <v>13033221</v>
      </c>
      <c r="G110" s="26">
        <v>34273177</v>
      </c>
      <c r="H110" s="26">
        <v>24217766</v>
      </c>
      <c r="I110" s="26">
        <v>137461479</v>
      </c>
      <c r="J110" s="26">
        <v>161679246</v>
      </c>
      <c r="K110" s="28">
        <f>F110/J110</f>
        <v>8.0611589442964121E-2</v>
      </c>
    </row>
    <row r="111" spans="1:11" s="1" customFormat="1" ht="10.7" customHeight="1" outlineLevel="1" x14ac:dyDescent="0.25">
      <c r="A111" s="21"/>
      <c r="B111" s="16" t="s">
        <v>785</v>
      </c>
      <c r="C111" s="30"/>
      <c r="D111" s="31">
        <f t="shared" ref="D111:J111" si="33">SUBTOTAL(9,D110)</f>
        <v>5883556</v>
      </c>
      <c r="E111" s="32">
        <f t="shared" si="33"/>
        <v>7149665</v>
      </c>
      <c r="F111" s="31">
        <f t="shared" si="33"/>
        <v>13033221</v>
      </c>
      <c r="G111" s="31">
        <f t="shared" si="33"/>
        <v>34273177</v>
      </c>
      <c r="H111" s="31">
        <f t="shared" si="33"/>
        <v>24217766</v>
      </c>
      <c r="I111" s="31">
        <f t="shared" si="33"/>
        <v>137461479</v>
      </c>
      <c r="J111" s="31">
        <f t="shared" si="33"/>
        <v>161679246</v>
      </c>
      <c r="K111" s="33">
        <f>F111/J111</f>
        <v>8.0611589442964121E-2</v>
      </c>
    </row>
    <row r="112" spans="1:11" ht="10.7" customHeight="1" outlineLevel="1" x14ac:dyDescent="0.25">
      <c r="A112" s="21" t="s">
        <v>807</v>
      </c>
      <c r="B112" s="15"/>
      <c r="C112" s="25"/>
      <c r="D112" s="26"/>
      <c r="E112" s="27"/>
      <c r="F112" s="26"/>
      <c r="G112" s="26"/>
      <c r="H112" s="26"/>
      <c r="I112" s="26"/>
      <c r="J112" s="26"/>
      <c r="K112" s="28"/>
    </row>
    <row r="113" spans="1:11" ht="10.7" customHeight="1" outlineLevel="2" x14ac:dyDescent="0.25">
      <c r="A113" s="15" t="s">
        <v>100</v>
      </c>
      <c r="B113" s="15" t="s">
        <v>101</v>
      </c>
      <c r="C113" s="25" t="s">
        <v>10</v>
      </c>
      <c r="D113" s="26">
        <v>1315947</v>
      </c>
      <c r="E113" s="27">
        <v>1877732</v>
      </c>
      <c r="F113" s="26">
        <f>SUM(D113:E113)</f>
        <v>3193679</v>
      </c>
      <c r="G113" s="26">
        <v>10941750</v>
      </c>
      <c r="H113" s="26">
        <v>2251993</v>
      </c>
      <c r="I113" s="26">
        <v>10876055</v>
      </c>
      <c r="J113" s="26">
        <v>13128048</v>
      </c>
      <c r="K113" s="28">
        <f>F113/J113</f>
        <v>0.24327142923304362</v>
      </c>
    </row>
    <row r="114" spans="1:11" s="1" customFormat="1" ht="10.7" customHeight="1" outlineLevel="1" x14ac:dyDescent="0.25">
      <c r="A114" s="21"/>
      <c r="B114" s="16" t="s">
        <v>785</v>
      </c>
      <c r="C114" s="30"/>
      <c r="D114" s="31">
        <f t="shared" ref="D114:J114" si="34">SUBTOTAL(9,D113)</f>
        <v>1315947</v>
      </c>
      <c r="E114" s="32">
        <f t="shared" si="34"/>
        <v>1877732</v>
      </c>
      <c r="F114" s="31">
        <f t="shared" si="34"/>
        <v>3193679</v>
      </c>
      <c r="G114" s="31">
        <f t="shared" si="34"/>
        <v>10941750</v>
      </c>
      <c r="H114" s="31">
        <f t="shared" si="34"/>
        <v>2251993</v>
      </c>
      <c r="I114" s="31">
        <f t="shared" si="34"/>
        <v>10876055</v>
      </c>
      <c r="J114" s="31">
        <f t="shared" si="34"/>
        <v>13128048</v>
      </c>
      <c r="K114" s="33">
        <f>F114/J114</f>
        <v>0.24327142923304362</v>
      </c>
    </row>
    <row r="115" spans="1:11" ht="10.7" customHeight="1" outlineLevel="1" x14ac:dyDescent="0.25">
      <c r="A115" s="21" t="s">
        <v>808</v>
      </c>
      <c r="B115" s="15"/>
      <c r="C115" s="25"/>
      <c r="D115" s="26"/>
      <c r="E115" s="27"/>
      <c r="F115" s="26"/>
      <c r="G115" s="26"/>
      <c r="H115" s="26"/>
      <c r="I115" s="26"/>
      <c r="J115" s="26"/>
      <c r="K115" s="28"/>
    </row>
    <row r="116" spans="1:11" ht="10.7" customHeight="1" outlineLevel="2" x14ac:dyDescent="0.25">
      <c r="A116" s="15" t="s">
        <v>102</v>
      </c>
      <c r="B116" s="15" t="s">
        <v>103</v>
      </c>
      <c r="C116" s="25" t="s">
        <v>6</v>
      </c>
      <c r="D116" s="26">
        <v>2333522</v>
      </c>
      <c r="E116" s="27">
        <v>2880194</v>
      </c>
      <c r="F116" s="26">
        <f>SUM(D116:E116)</f>
        <v>5213716</v>
      </c>
      <c r="G116" s="26">
        <v>8920371</v>
      </c>
      <c r="H116" s="26">
        <v>1099164</v>
      </c>
      <c r="I116" s="26">
        <v>19859447</v>
      </c>
      <c r="J116" s="26">
        <v>20958611</v>
      </c>
      <c r="K116" s="28">
        <f>F116/J116</f>
        <v>0.24876247762793058</v>
      </c>
    </row>
    <row r="117" spans="1:11" ht="10.7" customHeight="1" outlineLevel="2" x14ac:dyDescent="0.25">
      <c r="A117" s="15" t="s">
        <v>106</v>
      </c>
      <c r="B117" s="15" t="s">
        <v>107</v>
      </c>
      <c r="C117" s="25" t="s">
        <v>3</v>
      </c>
      <c r="D117" s="26">
        <v>19338468</v>
      </c>
      <c r="E117" s="27">
        <v>13041343</v>
      </c>
      <c r="F117" s="26">
        <f t="shared" ref="F117:F118" si="35">SUM(D117:E117)</f>
        <v>32379811</v>
      </c>
      <c r="G117" s="26">
        <v>49092755</v>
      </c>
      <c r="H117" s="26">
        <v>15793807</v>
      </c>
      <c r="I117" s="26">
        <v>274337405</v>
      </c>
      <c r="J117" s="26">
        <v>290131212</v>
      </c>
      <c r="K117" s="28">
        <f>F117/J117</f>
        <v>0.11160402487133994</v>
      </c>
    </row>
    <row r="118" spans="1:11" ht="10.7" customHeight="1" outlineLevel="2" x14ac:dyDescent="0.25">
      <c r="A118" s="15" t="s">
        <v>104</v>
      </c>
      <c r="B118" s="15" t="s">
        <v>105</v>
      </c>
      <c r="C118" s="25" t="s">
        <v>3</v>
      </c>
      <c r="D118" s="26">
        <v>1759063</v>
      </c>
      <c r="E118" s="27">
        <v>5462096</v>
      </c>
      <c r="F118" s="26">
        <f t="shared" si="35"/>
        <v>7221159</v>
      </c>
      <c r="G118" s="26">
        <v>33525511</v>
      </c>
      <c r="H118" s="26">
        <v>4462099</v>
      </c>
      <c r="I118" s="26">
        <v>267879676</v>
      </c>
      <c r="J118" s="26">
        <v>272341775</v>
      </c>
      <c r="K118" s="28">
        <f>F118/J118</f>
        <v>2.6515061818922197E-2</v>
      </c>
    </row>
    <row r="119" spans="1:11" s="1" customFormat="1" ht="10.7" customHeight="1" outlineLevel="1" x14ac:dyDescent="0.25">
      <c r="A119" s="21"/>
      <c r="B119" s="16" t="s">
        <v>785</v>
      </c>
      <c r="C119" s="30"/>
      <c r="D119" s="31">
        <f t="shared" ref="D119:J119" si="36">SUBTOTAL(9,D116:D118)</f>
        <v>23431053</v>
      </c>
      <c r="E119" s="32">
        <f t="shared" si="36"/>
        <v>21383633</v>
      </c>
      <c r="F119" s="31">
        <f t="shared" si="36"/>
        <v>44814686</v>
      </c>
      <c r="G119" s="31">
        <f t="shared" si="36"/>
        <v>91538637</v>
      </c>
      <c r="H119" s="31">
        <f t="shared" si="36"/>
        <v>21355070</v>
      </c>
      <c r="I119" s="31">
        <f t="shared" si="36"/>
        <v>562076528</v>
      </c>
      <c r="J119" s="31">
        <f t="shared" si="36"/>
        <v>583431598</v>
      </c>
      <c r="K119" s="33">
        <f>F119/J119</f>
        <v>7.6812236693426406E-2</v>
      </c>
    </row>
    <row r="120" spans="1:11" ht="10.7" customHeight="1" outlineLevel="1" x14ac:dyDescent="0.25">
      <c r="A120" s="21" t="s">
        <v>809</v>
      </c>
      <c r="B120" s="15"/>
      <c r="C120" s="25"/>
      <c r="D120" s="26"/>
      <c r="E120" s="27"/>
      <c r="F120" s="26"/>
      <c r="G120" s="26"/>
      <c r="H120" s="26"/>
      <c r="I120" s="26"/>
      <c r="J120" s="26"/>
      <c r="K120" s="28"/>
    </row>
    <row r="121" spans="1:11" ht="10.7" customHeight="1" outlineLevel="2" x14ac:dyDescent="0.25">
      <c r="A121" s="15" t="s">
        <v>110</v>
      </c>
      <c r="B121" s="15" t="s">
        <v>109</v>
      </c>
      <c r="C121" s="25" t="s">
        <v>10</v>
      </c>
      <c r="D121" s="26">
        <v>0</v>
      </c>
      <c r="E121" s="27">
        <v>29976931</v>
      </c>
      <c r="F121" s="26">
        <f>SUM(D121:E121)</f>
        <v>29976931</v>
      </c>
      <c r="G121" s="26">
        <v>92204524</v>
      </c>
      <c r="H121" s="26">
        <v>31144709</v>
      </c>
      <c r="I121" s="26">
        <v>397171525</v>
      </c>
      <c r="J121" s="26">
        <v>428316234</v>
      </c>
      <c r="K121" s="28">
        <f>F121/J121</f>
        <v>6.9987846876707463E-2</v>
      </c>
    </row>
    <row r="122" spans="1:11" ht="10.7" customHeight="1" outlineLevel="2" x14ac:dyDescent="0.25">
      <c r="A122" s="15" t="s">
        <v>108</v>
      </c>
      <c r="B122" s="15" t="s">
        <v>109</v>
      </c>
      <c r="C122" s="25" t="s">
        <v>3</v>
      </c>
      <c r="D122" s="26">
        <v>6148860</v>
      </c>
      <c r="E122" s="27">
        <v>10057125</v>
      </c>
      <c r="F122" s="26">
        <f>SUM(D122:E122)</f>
        <v>16205985</v>
      </c>
      <c r="G122" s="26">
        <v>50741723</v>
      </c>
      <c r="H122" s="26">
        <v>85546219</v>
      </c>
      <c r="I122" s="26">
        <v>228365315</v>
      </c>
      <c r="J122" s="26">
        <v>313911534</v>
      </c>
      <c r="K122" s="28">
        <f>F122/J122</f>
        <v>5.1625962236863845E-2</v>
      </c>
    </row>
    <row r="123" spans="1:11" s="1" customFormat="1" ht="10.7" customHeight="1" outlineLevel="1" x14ac:dyDescent="0.25">
      <c r="A123" s="21"/>
      <c r="B123" s="16" t="s">
        <v>785</v>
      </c>
      <c r="C123" s="30"/>
      <c r="D123" s="31">
        <f t="shared" ref="D123:J123" si="37">SUBTOTAL(9,D121:D122)</f>
        <v>6148860</v>
      </c>
      <c r="E123" s="32">
        <f t="shared" si="37"/>
        <v>40034056</v>
      </c>
      <c r="F123" s="31">
        <f t="shared" si="37"/>
        <v>46182916</v>
      </c>
      <c r="G123" s="31">
        <f t="shared" si="37"/>
        <v>142946247</v>
      </c>
      <c r="H123" s="31">
        <f t="shared" si="37"/>
        <v>116690928</v>
      </c>
      <c r="I123" s="31">
        <f t="shared" si="37"/>
        <v>625536840</v>
      </c>
      <c r="J123" s="31">
        <f t="shared" si="37"/>
        <v>742227768</v>
      </c>
      <c r="K123" s="33">
        <f>F123/J123</f>
        <v>6.2222026702725031E-2</v>
      </c>
    </row>
    <row r="124" spans="1:11" ht="10.7" customHeight="1" outlineLevel="1" x14ac:dyDescent="0.25">
      <c r="A124" s="21" t="s">
        <v>810</v>
      </c>
      <c r="B124" s="15"/>
      <c r="C124" s="25"/>
      <c r="D124" s="26"/>
      <c r="E124" s="27"/>
      <c r="F124" s="26"/>
      <c r="G124" s="26"/>
      <c r="H124" s="26"/>
      <c r="I124" s="26"/>
      <c r="J124" s="26"/>
      <c r="K124" s="28"/>
    </row>
    <row r="125" spans="1:11" ht="10.7" customHeight="1" outlineLevel="2" x14ac:dyDescent="0.25">
      <c r="A125" s="15" t="s">
        <v>111</v>
      </c>
      <c r="B125" s="15" t="s">
        <v>112</v>
      </c>
      <c r="C125" s="25" t="s">
        <v>6</v>
      </c>
      <c r="D125" s="26">
        <v>2090345</v>
      </c>
      <c r="E125" s="27">
        <v>3676360</v>
      </c>
      <c r="F125" s="26">
        <f>SUM(D125:E125)</f>
        <v>5766705</v>
      </c>
      <c r="G125" s="26">
        <v>37139863</v>
      </c>
      <c r="H125" s="26">
        <v>11920049</v>
      </c>
      <c r="I125" s="26">
        <v>73110250</v>
      </c>
      <c r="J125" s="26">
        <v>85030299</v>
      </c>
      <c r="K125" s="28">
        <f>F125/J125</f>
        <v>6.7819413406978613E-2</v>
      </c>
    </row>
    <row r="126" spans="1:11" s="1" customFormat="1" ht="10.7" customHeight="1" outlineLevel="1" x14ac:dyDescent="0.25">
      <c r="A126" s="21"/>
      <c r="B126" s="16" t="s">
        <v>785</v>
      </c>
      <c r="C126" s="30"/>
      <c r="D126" s="31">
        <f t="shared" ref="D126:J126" si="38">SUBTOTAL(9,D125)</f>
        <v>2090345</v>
      </c>
      <c r="E126" s="32">
        <f t="shared" si="38"/>
        <v>3676360</v>
      </c>
      <c r="F126" s="31">
        <f t="shared" si="38"/>
        <v>5766705</v>
      </c>
      <c r="G126" s="31">
        <f t="shared" si="38"/>
        <v>37139863</v>
      </c>
      <c r="H126" s="31">
        <f t="shared" si="38"/>
        <v>11920049</v>
      </c>
      <c r="I126" s="31">
        <f t="shared" si="38"/>
        <v>73110250</v>
      </c>
      <c r="J126" s="31">
        <f t="shared" si="38"/>
        <v>85030299</v>
      </c>
      <c r="K126" s="33">
        <f>F126/J126</f>
        <v>6.7819413406978613E-2</v>
      </c>
    </row>
    <row r="127" spans="1:11" ht="10.7" customHeight="1" outlineLevel="1" x14ac:dyDescent="0.25">
      <c r="A127" s="21" t="s">
        <v>811</v>
      </c>
      <c r="B127" s="15"/>
      <c r="C127" s="25"/>
      <c r="D127" s="26"/>
      <c r="E127" s="27"/>
      <c r="F127" s="26"/>
      <c r="G127" s="26"/>
      <c r="H127" s="26"/>
      <c r="I127" s="26"/>
      <c r="J127" s="26"/>
      <c r="K127" s="28"/>
    </row>
    <row r="128" spans="1:11" ht="10.7" customHeight="1" outlineLevel="2" x14ac:dyDescent="0.25">
      <c r="A128" s="15" t="s">
        <v>113</v>
      </c>
      <c r="B128" s="15" t="s">
        <v>114</v>
      </c>
      <c r="C128" s="25" t="s">
        <v>6</v>
      </c>
      <c r="D128" s="26">
        <v>676000</v>
      </c>
      <c r="E128" s="27">
        <v>1920942</v>
      </c>
      <c r="F128" s="26">
        <v>2596942</v>
      </c>
      <c r="G128" s="26">
        <v>9004274</v>
      </c>
      <c r="H128" s="26">
        <v>909432</v>
      </c>
      <c r="I128" s="26">
        <v>8094842</v>
      </c>
      <c r="J128" s="26">
        <v>9004274</v>
      </c>
      <c r="K128" s="28">
        <f>F128/J128</f>
        <v>0.28841214738689647</v>
      </c>
    </row>
    <row r="129" spans="1:11" s="1" customFormat="1" ht="10.7" customHeight="1" outlineLevel="1" x14ac:dyDescent="0.25">
      <c r="A129" s="21"/>
      <c r="B129" s="16" t="s">
        <v>785</v>
      </c>
      <c r="C129" s="30"/>
      <c r="D129" s="31">
        <f t="shared" ref="D129:J129" si="39">SUBTOTAL(9,D128)</f>
        <v>676000</v>
      </c>
      <c r="E129" s="32">
        <f t="shared" si="39"/>
        <v>1920942</v>
      </c>
      <c r="F129" s="31">
        <f t="shared" si="39"/>
        <v>2596942</v>
      </c>
      <c r="G129" s="31">
        <f t="shared" si="39"/>
        <v>9004274</v>
      </c>
      <c r="H129" s="31">
        <f t="shared" si="39"/>
        <v>909432</v>
      </c>
      <c r="I129" s="31">
        <f t="shared" si="39"/>
        <v>8094842</v>
      </c>
      <c r="J129" s="31">
        <f t="shared" si="39"/>
        <v>9004274</v>
      </c>
      <c r="K129" s="33">
        <f>F129/J129</f>
        <v>0.28841214738689647</v>
      </c>
    </row>
    <row r="130" spans="1:11" ht="10.7" customHeight="1" outlineLevel="1" x14ac:dyDescent="0.25">
      <c r="A130" s="21" t="s">
        <v>812</v>
      </c>
      <c r="B130" s="15"/>
      <c r="C130" s="25"/>
      <c r="D130" s="26"/>
      <c r="E130" s="27"/>
      <c r="F130" s="26"/>
      <c r="G130" s="26"/>
      <c r="H130" s="26"/>
      <c r="I130" s="26"/>
      <c r="J130" s="26"/>
      <c r="K130" s="28"/>
    </row>
    <row r="131" spans="1:11" ht="10.7" customHeight="1" outlineLevel="2" x14ac:dyDescent="0.25">
      <c r="A131" s="15" t="s">
        <v>115</v>
      </c>
      <c r="B131" s="15" t="s">
        <v>116</v>
      </c>
      <c r="C131" s="25" t="s">
        <v>6</v>
      </c>
      <c r="D131" s="26">
        <v>1314</v>
      </c>
      <c r="E131" s="27">
        <v>252781</v>
      </c>
      <c r="F131" s="26">
        <v>254095</v>
      </c>
      <c r="G131" s="26">
        <v>2039737</v>
      </c>
      <c r="H131" s="26">
        <v>52493</v>
      </c>
      <c r="I131" s="26">
        <v>413598</v>
      </c>
      <c r="J131" s="26">
        <v>466091</v>
      </c>
      <c r="K131" s="28">
        <f>F131/J131</f>
        <v>0.5451617817121549</v>
      </c>
    </row>
    <row r="132" spans="1:11" ht="10.7" customHeight="1" outlineLevel="2" x14ac:dyDescent="0.25">
      <c r="A132" s="15" t="s">
        <v>117</v>
      </c>
      <c r="B132" s="15" t="s">
        <v>118</v>
      </c>
      <c r="C132" s="25" t="s">
        <v>3</v>
      </c>
      <c r="D132" s="26">
        <v>471793</v>
      </c>
      <c r="E132" s="27">
        <v>2098852</v>
      </c>
      <c r="F132" s="26">
        <v>2570645</v>
      </c>
      <c r="G132" s="26">
        <v>11693454</v>
      </c>
      <c r="H132" s="26">
        <v>3310665</v>
      </c>
      <c r="I132" s="26">
        <v>16726424</v>
      </c>
      <c r="J132" s="26">
        <v>20037089</v>
      </c>
      <c r="K132" s="28">
        <f>F132/J132</f>
        <v>0.12829433457125433</v>
      </c>
    </row>
    <row r="133" spans="1:11" s="1" customFormat="1" ht="10.7" customHeight="1" outlineLevel="1" thickBot="1" x14ac:dyDescent="0.3">
      <c r="A133" s="22"/>
      <c r="B133" s="14" t="s">
        <v>785</v>
      </c>
      <c r="C133" s="34"/>
      <c r="D133" s="35">
        <f t="shared" ref="D133:J133" si="40">SUBTOTAL(9,D131:D132)</f>
        <v>473107</v>
      </c>
      <c r="E133" s="36">
        <f t="shared" si="40"/>
        <v>2351633</v>
      </c>
      <c r="F133" s="35">
        <f t="shared" si="40"/>
        <v>2824740</v>
      </c>
      <c r="G133" s="35">
        <f t="shared" si="40"/>
        <v>13733191</v>
      </c>
      <c r="H133" s="35">
        <f t="shared" si="40"/>
        <v>3363158</v>
      </c>
      <c r="I133" s="35">
        <f t="shared" si="40"/>
        <v>17140022</v>
      </c>
      <c r="J133" s="35">
        <f t="shared" si="40"/>
        <v>20503180</v>
      </c>
      <c r="K133" s="37">
        <f>F133/J133</f>
        <v>0.1377708238429356</v>
      </c>
    </row>
    <row r="134" spans="1:11" ht="10.7" customHeight="1" outlineLevel="1" x14ac:dyDescent="0.25">
      <c r="A134" s="23" t="s">
        <v>813</v>
      </c>
      <c r="B134" s="53"/>
      <c r="C134" s="54"/>
      <c r="D134" s="55"/>
      <c r="E134" s="56"/>
      <c r="F134" s="55"/>
      <c r="G134" s="55"/>
      <c r="H134" s="55"/>
      <c r="I134" s="55"/>
      <c r="J134" s="55"/>
      <c r="K134" s="57"/>
    </row>
    <row r="135" spans="1:11" ht="10.7" customHeight="1" outlineLevel="2" x14ac:dyDescent="0.25">
      <c r="A135" s="15" t="s">
        <v>135</v>
      </c>
      <c r="B135" s="15" t="s">
        <v>128</v>
      </c>
      <c r="C135" s="25" t="s">
        <v>3</v>
      </c>
      <c r="D135" s="26">
        <v>415731</v>
      </c>
      <c r="E135" s="29">
        <v>770068</v>
      </c>
      <c r="F135" s="26">
        <f>SUM(D135:E135)</f>
        <v>1185799</v>
      </c>
      <c r="G135" s="26">
        <v>36396115</v>
      </c>
      <c r="H135" s="26">
        <v>41087876</v>
      </c>
      <c r="I135" s="26">
        <v>10972266</v>
      </c>
      <c r="J135" s="26">
        <v>52060142</v>
      </c>
      <c r="K135" s="28">
        <f t="shared" ref="K135:K153" si="41">F135/J135</f>
        <v>2.2777483011859629E-2</v>
      </c>
    </row>
    <row r="136" spans="1:11" ht="10.7" customHeight="1" outlineLevel="2" x14ac:dyDescent="0.25">
      <c r="A136" s="15" t="s">
        <v>129</v>
      </c>
      <c r="B136" s="15" t="s">
        <v>128</v>
      </c>
      <c r="C136" s="25" t="s">
        <v>10</v>
      </c>
      <c r="D136" s="26">
        <v>16126249</v>
      </c>
      <c r="E136" s="29">
        <v>12927330</v>
      </c>
      <c r="F136" s="26">
        <f t="shared" ref="F136:F152" si="42">SUM(D136:E136)</f>
        <v>29053579</v>
      </c>
      <c r="G136" s="26">
        <v>136072060</v>
      </c>
      <c r="H136" s="26">
        <v>207233004</v>
      </c>
      <c r="I136" s="26">
        <v>236123327</v>
      </c>
      <c r="J136" s="26">
        <v>443356331</v>
      </c>
      <c r="K136" s="28">
        <f t="shared" si="41"/>
        <v>6.5530989338686133E-2</v>
      </c>
    </row>
    <row r="137" spans="1:11" ht="10.7" customHeight="1" outlineLevel="2" x14ac:dyDescent="0.25">
      <c r="A137" s="15" t="s">
        <v>127</v>
      </c>
      <c r="B137" s="15" t="s">
        <v>128</v>
      </c>
      <c r="C137" s="25" t="s">
        <v>3</v>
      </c>
      <c r="D137" s="26">
        <v>10068898</v>
      </c>
      <c r="E137" s="29">
        <v>548935</v>
      </c>
      <c r="F137" s="26">
        <f t="shared" si="42"/>
        <v>10617833</v>
      </c>
      <c r="G137" s="26">
        <v>157658713</v>
      </c>
      <c r="H137" s="26">
        <v>126249641</v>
      </c>
      <c r="I137" s="26">
        <v>335830356</v>
      </c>
      <c r="J137" s="26">
        <v>462079997</v>
      </c>
      <c r="K137" s="28">
        <f t="shared" si="41"/>
        <v>2.2978343726053996E-2</v>
      </c>
    </row>
    <row r="138" spans="1:11" ht="10.7" customHeight="1" outlineLevel="2" x14ac:dyDescent="0.25">
      <c r="A138" s="15" t="s">
        <v>136</v>
      </c>
      <c r="B138" s="15" t="s">
        <v>120</v>
      </c>
      <c r="C138" s="25" t="s">
        <v>10</v>
      </c>
      <c r="D138" s="26">
        <v>34992599</v>
      </c>
      <c r="E138" s="29">
        <v>36223766</v>
      </c>
      <c r="F138" s="26">
        <f t="shared" si="42"/>
        <v>71216365</v>
      </c>
      <c r="G138" s="26">
        <v>293511404</v>
      </c>
      <c r="H138" s="26">
        <v>528982027</v>
      </c>
      <c r="I138" s="26">
        <v>477317647</v>
      </c>
      <c r="J138" s="26">
        <v>1006299674</v>
      </c>
      <c r="K138" s="28">
        <f t="shared" si="41"/>
        <v>7.0770533708828368E-2</v>
      </c>
    </row>
    <row r="139" spans="1:11" ht="10.7" customHeight="1" outlineLevel="2" x14ac:dyDescent="0.25">
      <c r="A139" s="15" t="s">
        <v>130</v>
      </c>
      <c r="B139" s="15" t="s">
        <v>122</v>
      </c>
      <c r="C139" s="25" t="s">
        <v>10</v>
      </c>
      <c r="D139" s="26">
        <v>18813660</v>
      </c>
      <c r="E139" s="29">
        <v>15142018</v>
      </c>
      <c r="F139" s="26">
        <f t="shared" si="42"/>
        <v>33955678</v>
      </c>
      <c r="G139" s="26">
        <v>254557984</v>
      </c>
      <c r="H139" s="26">
        <v>421391947</v>
      </c>
      <c r="I139" s="26">
        <v>445067683</v>
      </c>
      <c r="J139" s="26">
        <v>866459630</v>
      </c>
      <c r="K139" s="28">
        <f t="shared" si="41"/>
        <v>3.918899025913071E-2</v>
      </c>
    </row>
    <row r="140" spans="1:11" ht="10.7" customHeight="1" outlineLevel="2" x14ac:dyDescent="0.25">
      <c r="A140" s="15" t="s">
        <v>132</v>
      </c>
      <c r="B140" s="15" t="s">
        <v>122</v>
      </c>
      <c r="C140" s="25" t="s">
        <v>3</v>
      </c>
      <c r="D140" s="26">
        <v>10484973</v>
      </c>
      <c r="E140" s="29">
        <v>30556551</v>
      </c>
      <c r="F140" s="26">
        <f t="shared" si="42"/>
        <v>41041524</v>
      </c>
      <c r="G140" s="26">
        <v>505790686</v>
      </c>
      <c r="H140" s="26">
        <v>878059679</v>
      </c>
      <c r="I140" s="26">
        <v>782983908</v>
      </c>
      <c r="J140" s="26">
        <v>1661043587</v>
      </c>
      <c r="K140" s="28">
        <f t="shared" si="41"/>
        <v>2.4708276363851974E-2</v>
      </c>
    </row>
    <row r="141" spans="1:11" ht="10.7" customHeight="1" outlineLevel="2" x14ac:dyDescent="0.25">
      <c r="A141" s="15" t="s">
        <v>138</v>
      </c>
      <c r="B141" s="15" t="s">
        <v>122</v>
      </c>
      <c r="C141" s="25" t="s">
        <v>10</v>
      </c>
      <c r="D141" s="26">
        <v>18558195</v>
      </c>
      <c r="E141" s="29">
        <v>11502087</v>
      </c>
      <c r="F141" s="26">
        <f t="shared" si="42"/>
        <v>30060282</v>
      </c>
      <c r="G141" s="26">
        <v>351890205</v>
      </c>
      <c r="H141" s="26">
        <v>283434398</v>
      </c>
      <c r="I141" s="26">
        <v>493934333</v>
      </c>
      <c r="J141" s="26">
        <v>777368731</v>
      </c>
      <c r="K141" s="28">
        <f t="shared" si="41"/>
        <v>3.8669270837959652E-2</v>
      </c>
    </row>
    <row r="142" spans="1:11" ht="10.7" customHeight="1" outlineLevel="2" x14ac:dyDescent="0.25">
      <c r="A142" s="15" t="s">
        <v>119</v>
      </c>
      <c r="B142" s="15" t="s">
        <v>120</v>
      </c>
      <c r="C142" s="25" t="s">
        <v>3</v>
      </c>
      <c r="D142" s="26">
        <v>11544612</v>
      </c>
      <c r="E142" s="29">
        <v>158661314</v>
      </c>
      <c r="F142" s="26">
        <f t="shared" si="42"/>
        <v>170205926</v>
      </c>
      <c r="G142" s="26">
        <v>332529496</v>
      </c>
      <c r="H142" s="26">
        <v>2099964864</v>
      </c>
      <c r="I142" s="26">
        <v>894112749</v>
      </c>
      <c r="J142" s="26">
        <v>2994077613</v>
      </c>
      <c r="K142" s="28">
        <f t="shared" si="41"/>
        <v>5.6847533030200043E-2</v>
      </c>
    </row>
    <row r="143" spans="1:11" ht="10.7" customHeight="1" outlineLevel="2" x14ac:dyDescent="0.25">
      <c r="A143" s="15" t="s">
        <v>142</v>
      </c>
      <c r="B143" s="15" t="s">
        <v>141</v>
      </c>
      <c r="C143" s="25" t="s">
        <v>3</v>
      </c>
      <c r="D143" s="26">
        <v>539841</v>
      </c>
      <c r="E143" s="29">
        <v>0</v>
      </c>
      <c r="F143" s="26">
        <f t="shared" si="42"/>
        <v>539841</v>
      </c>
      <c r="G143" s="26">
        <v>52818591</v>
      </c>
      <c r="H143" s="26">
        <v>86174403</v>
      </c>
      <c r="I143" s="26">
        <v>352160828</v>
      </c>
      <c r="J143" s="26">
        <v>438335231</v>
      </c>
      <c r="K143" s="28">
        <f t="shared" si="41"/>
        <v>1.2315710940424042E-3</v>
      </c>
    </row>
    <row r="144" spans="1:11" ht="10.7" customHeight="1" outlineLevel="2" x14ac:dyDescent="0.25">
      <c r="A144" s="15" t="s">
        <v>124</v>
      </c>
      <c r="B144" s="15" t="s">
        <v>122</v>
      </c>
      <c r="C144" s="25" t="s">
        <v>3</v>
      </c>
      <c r="D144" s="26">
        <v>790326</v>
      </c>
      <c r="E144" s="29">
        <v>162135</v>
      </c>
      <c r="F144" s="26">
        <f t="shared" si="42"/>
        <v>952461</v>
      </c>
      <c r="G144" s="26">
        <v>37821158</v>
      </c>
      <c r="H144" s="26">
        <v>52882507</v>
      </c>
      <c r="I144" s="26">
        <v>0</v>
      </c>
      <c r="J144" s="26">
        <v>52882507</v>
      </c>
      <c r="K144" s="28">
        <f t="shared" si="41"/>
        <v>1.8010889687964302E-2</v>
      </c>
    </row>
    <row r="145" spans="1:11" ht="10.7" customHeight="1" outlineLevel="2" x14ac:dyDescent="0.25">
      <c r="A145" s="15" t="s">
        <v>137</v>
      </c>
      <c r="B145" s="15" t="s">
        <v>122</v>
      </c>
      <c r="C145" s="25" t="s">
        <v>3</v>
      </c>
      <c r="D145" s="26">
        <v>3913135</v>
      </c>
      <c r="E145" s="29">
        <v>0</v>
      </c>
      <c r="F145" s="26">
        <f>SUM(D145:E145)</f>
        <v>3913135</v>
      </c>
      <c r="G145" s="26">
        <v>28232378</v>
      </c>
      <c r="H145" s="26">
        <v>29923785</v>
      </c>
      <c r="I145" s="26">
        <v>108573778</v>
      </c>
      <c r="J145" s="26">
        <v>138497563</v>
      </c>
      <c r="K145" s="28">
        <f t="shared" si="41"/>
        <v>2.825417946162706E-2</v>
      </c>
    </row>
    <row r="146" spans="1:11" ht="10.7" customHeight="1" outlineLevel="2" x14ac:dyDescent="0.25">
      <c r="A146" s="15" t="s">
        <v>121</v>
      </c>
      <c r="B146" s="15" t="s">
        <v>122</v>
      </c>
      <c r="C146" s="25" t="s">
        <v>3</v>
      </c>
      <c r="D146" s="26">
        <v>36673961</v>
      </c>
      <c r="E146" s="29">
        <v>367244129</v>
      </c>
      <c r="F146" s="26">
        <f t="shared" si="42"/>
        <v>403918090</v>
      </c>
      <c r="G146" s="26">
        <v>970371682</v>
      </c>
      <c r="H146" s="26">
        <v>6221816972</v>
      </c>
      <c r="I146" s="26">
        <v>2033943917</v>
      </c>
      <c r="J146" s="26">
        <v>8255760889</v>
      </c>
      <c r="K146" s="28">
        <f t="shared" si="41"/>
        <v>4.8925604245416268E-2</v>
      </c>
    </row>
    <row r="147" spans="1:11" ht="10.7" customHeight="1" outlineLevel="2" x14ac:dyDescent="0.25">
      <c r="A147" s="15" t="s">
        <v>134</v>
      </c>
      <c r="B147" s="15" t="s">
        <v>120</v>
      </c>
      <c r="C147" s="25" t="s">
        <v>3</v>
      </c>
      <c r="D147" s="26">
        <v>3948310</v>
      </c>
      <c r="E147" s="29">
        <v>315019</v>
      </c>
      <c r="F147" s="26">
        <f t="shared" si="42"/>
        <v>4263329</v>
      </c>
      <c r="G147" s="26">
        <v>78851962</v>
      </c>
      <c r="H147" s="26">
        <v>29307848</v>
      </c>
      <c r="I147" s="26">
        <v>186646350</v>
      </c>
      <c r="J147" s="26">
        <v>215954198</v>
      </c>
      <c r="K147" s="28">
        <f t="shared" si="41"/>
        <v>1.9741820439165531E-2</v>
      </c>
    </row>
    <row r="148" spans="1:11" ht="10.7" customHeight="1" outlineLevel="2" x14ac:dyDescent="0.25">
      <c r="A148" s="15" t="s">
        <v>140</v>
      </c>
      <c r="B148" s="15" t="s">
        <v>141</v>
      </c>
      <c r="C148" s="25" t="s">
        <v>10</v>
      </c>
      <c r="D148" s="26">
        <v>57872283</v>
      </c>
      <c r="E148" s="29">
        <v>91943560</v>
      </c>
      <c r="F148" s="26">
        <f t="shared" si="42"/>
        <v>149815843</v>
      </c>
      <c r="G148" s="26">
        <v>426138848</v>
      </c>
      <c r="H148" s="26">
        <v>984708246</v>
      </c>
      <c r="I148" s="26">
        <v>862768032</v>
      </c>
      <c r="J148" s="26">
        <v>1847476278</v>
      </c>
      <c r="K148" s="28">
        <f t="shared" si="41"/>
        <v>8.1092160578204731E-2</v>
      </c>
    </row>
    <row r="149" spans="1:11" ht="10.7" customHeight="1" outlineLevel="2" x14ac:dyDescent="0.25">
      <c r="A149" s="15" t="s">
        <v>133</v>
      </c>
      <c r="B149" s="15" t="s">
        <v>126</v>
      </c>
      <c r="C149" s="25" t="s">
        <v>3</v>
      </c>
      <c r="D149" s="26">
        <v>275683</v>
      </c>
      <c r="E149" s="29">
        <v>310070</v>
      </c>
      <c r="F149" s="26">
        <f t="shared" si="42"/>
        <v>585753</v>
      </c>
      <c r="G149" s="26">
        <v>35285293</v>
      </c>
      <c r="H149" s="26">
        <v>61871075</v>
      </c>
      <c r="I149" s="26">
        <v>3995256</v>
      </c>
      <c r="J149" s="26">
        <v>65866331</v>
      </c>
      <c r="K149" s="28">
        <f t="shared" si="41"/>
        <v>8.8930564539870909E-3</v>
      </c>
    </row>
    <row r="150" spans="1:11" ht="10.7" customHeight="1" outlineLevel="2" x14ac:dyDescent="0.25">
      <c r="A150" s="15" t="s">
        <v>139</v>
      </c>
      <c r="B150" s="15" t="s">
        <v>122</v>
      </c>
      <c r="C150" s="25" t="s">
        <v>3</v>
      </c>
      <c r="D150" s="26">
        <v>192499</v>
      </c>
      <c r="E150" s="29">
        <v>1975046</v>
      </c>
      <c r="F150" s="26">
        <f t="shared" si="42"/>
        <v>2167545</v>
      </c>
      <c r="G150" s="26">
        <v>19795082</v>
      </c>
      <c r="H150" s="26">
        <v>121599677</v>
      </c>
      <c r="I150" s="27" t="s">
        <v>995</v>
      </c>
      <c r="J150" s="27" t="s">
        <v>1055</v>
      </c>
      <c r="K150" s="38" t="s">
        <v>1056</v>
      </c>
    </row>
    <row r="151" spans="1:11" ht="10.7" customHeight="1" outlineLevel="2" x14ac:dyDescent="0.25">
      <c r="A151" s="15" t="s">
        <v>131</v>
      </c>
      <c r="B151" s="15" t="s">
        <v>122</v>
      </c>
      <c r="C151" s="25" t="s">
        <v>3</v>
      </c>
      <c r="D151" s="26">
        <v>2791032</v>
      </c>
      <c r="E151" s="29">
        <v>1026156</v>
      </c>
      <c r="F151" s="26">
        <f t="shared" si="42"/>
        <v>3817188</v>
      </c>
      <c r="G151" s="26">
        <v>86499005</v>
      </c>
      <c r="H151" s="26">
        <v>26804862</v>
      </c>
      <c r="I151" s="26">
        <v>195451879</v>
      </c>
      <c r="J151" s="26">
        <v>222256741</v>
      </c>
      <c r="K151" s="28">
        <f t="shared" si="41"/>
        <v>1.7174678179952257E-2</v>
      </c>
    </row>
    <row r="152" spans="1:11" ht="10.7" customHeight="1" outlineLevel="2" x14ac:dyDescent="0.25">
      <c r="A152" s="15" t="s">
        <v>125</v>
      </c>
      <c r="B152" s="15" t="s">
        <v>126</v>
      </c>
      <c r="C152" s="25" t="s">
        <v>10</v>
      </c>
      <c r="D152" s="26">
        <v>12828172</v>
      </c>
      <c r="E152" s="29">
        <v>20131225</v>
      </c>
      <c r="F152" s="26">
        <f t="shared" si="42"/>
        <v>32959397</v>
      </c>
      <c r="G152" s="26">
        <v>135412128</v>
      </c>
      <c r="H152" s="26">
        <v>174831999</v>
      </c>
      <c r="I152" s="26">
        <v>275791441</v>
      </c>
      <c r="J152" s="26">
        <v>450623440</v>
      </c>
      <c r="K152" s="28">
        <f t="shared" si="41"/>
        <v>7.3141772207854963E-2</v>
      </c>
    </row>
    <row r="153" spans="1:11" ht="10.7" customHeight="1" outlineLevel="2" x14ac:dyDescent="0.25">
      <c r="A153" s="15" t="s">
        <v>123</v>
      </c>
      <c r="B153" s="15" t="s">
        <v>122</v>
      </c>
      <c r="C153" s="25" t="s">
        <v>10</v>
      </c>
      <c r="D153" s="26">
        <v>48749469</v>
      </c>
      <c r="E153" s="29">
        <v>79548321</v>
      </c>
      <c r="F153" s="26">
        <f>SUM(D153:E153)</f>
        <v>128297790</v>
      </c>
      <c r="G153" s="26">
        <v>547230685</v>
      </c>
      <c r="H153" s="26">
        <v>1122376693</v>
      </c>
      <c r="I153" s="26">
        <v>618246309</v>
      </c>
      <c r="J153" s="26">
        <v>1740623002</v>
      </c>
      <c r="K153" s="28">
        <f t="shared" si="41"/>
        <v>7.3707971141702744E-2</v>
      </c>
    </row>
    <row r="154" spans="1:11" s="1" customFormat="1" ht="10.7" customHeight="1" outlineLevel="1" x14ac:dyDescent="0.25">
      <c r="A154" s="21"/>
      <c r="B154" s="16" t="s">
        <v>785</v>
      </c>
      <c r="C154" s="30"/>
      <c r="D154" s="32">
        <f>SUBTOTAL(9,D135:D153)</f>
        <v>289579628</v>
      </c>
      <c r="E154" s="32">
        <f t="shared" ref="E154:H154" si="43">SUBTOTAL(9,E135:E153)</f>
        <v>828987730</v>
      </c>
      <c r="F154" s="32">
        <f>SUBTOTAL(9,F135:F153)</f>
        <v>1118567358</v>
      </c>
      <c r="G154" s="31">
        <f t="shared" si="43"/>
        <v>4486863475</v>
      </c>
      <c r="H154" s="31">
        <f t="shared" si="43"/>
        <v>13498701503</v>
      </c>
      <c r="I154" s="32" t="str">
        <f>TEXT(SUBTOTAL(9,I135:I153), "$#,##0") &amp; "*"</f>
        <v>$8,313,920,059*</v>
      </c>
      <c r="J154" s="32" t="s">
        <v>1051</v>
      </c>
      <c r="K154" s="39" t="s">
        <v>984</v>
      </c>
    </row>
    <row r="155" spans="1:11" ht="10.7" customHeight="1" outlineLevel="1" x14ac:dyDescent="0.25">
      <c r="A155" s="21" t="s">
        <v>814</v>
      </c>
      <c r="B155" s="15"/>
      <c r="C155" s="25"/>
      <c r="D155" s="26"/>
      <c r="E155" s="27"/>
      <c r="F155" s="26"/>
      <c r="G155" s="26"/>
      <c r="H155" s="26"/>
      <c r="I155" s="26"/>
      <c r="J155" s="26"/>
      <c r="K155" s="28"/>
    </row>
    <row r="156" spans="1:11" ht="10.7" customHeight="1" outlineLevel="2" x14ac:dyDescent="0.25">
      <c r="A156" s="15" t="s">
        <v>145</v>
      </c>
      <c r="B156" s="15" t="s">
        <v>146</v>
      </c>
      <c r="C156" s="25" t="s">
        <v>3</v>
      </c>
      <c r="D156" s="26">
        <v>190464</v>
      </c>
      <c r="E156" s="27">
        <v>438064</v>
      </c>
      <c r="F156" s="26">
        <v>628528</v>
      </c>
      <c r="G156" s="26">
        <v>7853823</v>
      </c>
      <c r="H156" s="26">
        <v>658852</v>
      </c>
      <c r="I156" s="26">
        <v>5637648</v>
      </c>
      <c r="J156" s="26">
        <v>6296500</v>
      </c>
      <c r="K156" s="28">
        <f>F156/J156</f>
        <v>9.9821805765107602E-2</v>
      </c>
    </row>
    <row r="157" spans="1:11" s="1" customFormat="1" ht="10.7" customHeight="1" outlineLevel="1" x14ac:dyDescent="0.25">
      <c r="A157" s="21"/>
      <c r="B157" s="16" t="s">
        <v>785</v>
      </c>
      <c r="C157" s="30"/>
      <c r="D157" s="31">
        <f t="shared" ref="D157:J157" si="44">SUBTOTAL(9,D156)</f>
        <v>190464</v>
      </c>
      <c r="E157" s="32">
        <f t="shared" si="44"/>
        <v>438064</v>
      </c>
      <c r="F157" s="31">
        <f t="shared" si="44"/>
        <v>628528</v>
      </c>
      <c r="G157" s="31">
        <f t="shared" si="44"/>
        <v>7853823</v>
      </c>
      <c r="H157" s="31">
        <f t="shared" si="44"/>
        <v>658852</v>
      </c>
      <c r="I157" s="31">
        <f t="shared" si="44"/>
        <v>5637648</v>
      </c>
      <c r="J157" s="31">
        <f t="shared" si="44"/>
        <v>6296500</v>
      </c>
      <c r="K157" s="33">
        <f>F157/J157</f>
        <v>9.9821805765107602E-2</v>
      </c>
    </row>
    <row r="158" spans="1:11" ht="10.7" customHeight="1" outlineLevel="1" x14ac:dyDescent="0.25">
      <c r="A158" s="21" t="s">
        <v>815</v>
      </c>
      <c r="B158" s="15"/>
      <c r="C158" s="25"/>
      <c r="D158" s="26"/>
      <c r="E158" s="27"/>
      <c r="F158" s="26"/>
      <c r="G158" s="26"/>
      <c r="H158" s="26"/>
      <c r="I158" s="26"/>
      <c r="J158" s="26"/>
      <c r="K158" s="28"/>
    </row>
    <row r="159" spans="1:11" ht="10.7" customHeight="1" outlineLevel="2" x14ac:dyDescent="0.25">
      <c r="A159" s="15" t="s">
        <v>149</v>
      </c>
      <c r="B159" s="15" t="s">
        <v>150</v>
      </c>
      <c r="C159" s="25" t="s">
        <v>10</v>
      </c>
      <c r="D159" s="26">
        <v>1948497</v>
      </c>
      <c r="E159" s="27">
        <v>3046446</v>
      </c>
      <c r="F159" s="26">
        <v>4994943</v>
      </c>
      <c r="G159" s="26">
        <v>34205507</v>
      </c>
      <c r="H159" s="26">
        <v>7764262</v>
      </c>
      <c r="I159" s="26">
        <v>81173912</v>
      </c>
      <c r="J159" s="26">
        <v>88938174</v>
      </c>
      <c r="K159" s="28">
        <f>F159/J159</f>
        <v>5.6161969324893042E-2</v>
      </c>
    </row>
    <row r="160" spans="1:11" ht="10.7" customHeight="1" outlineLevel="2" x14ac:dyDescent="0.25">
      <c r="A160" s="15" t="s">
        <v>147</v>
      </c>
      <c r="B160" s="15" t="s">
        <v>148</v>
      </c>
      <c r="C160" s="25" t="s">
        <v>3</v>
      </c>
      <c r="D160" s="26">
        <v>845527</v>
      </c>
      <c r="E160" s="27">
        <v>1891031</v>
      </c>
      <c r="F160" s="26">
        <v>2736558</v>
      </c>
      <c r="G160" s="26">
        <v>18603668</v>
      </c>
      <c r="H160" s="26">
        <v>5250007</v>
      </c>
      <c r="I160" s="26">
        <v>25447201</v>
      </c>
      <c r="J160" s="26">
        <v>30697208</v>
      </c>
      <c r="K160" s="28">
        <f>F160/J160</f>
        <v>8.9146804491144607E-2</v>
      </c>
    </row>
    <row r="161" spans="1:11" s="1" customFormat="1" ht="10.7" customHeight="1" outlineLevel="1" x14ac:dyDescent="0.25">
      <c r="A161" s="21"/>
      <c r="B161" s="16" t="s">
        <v>785</v>
      </c>
      <c r="C161" s="30"/>
      <c r="D161" s="31">
        <f t="shared" ref="D161:J161" si="45">SUBTOTAL(9,D159:D160)</f>
        <v>2794024</v>
      </c>
      <c r="E161" s="32">
        <f t="shared" si="45"/>
        <v>4937477</v>
      </c>
      <c r="F161" s="31">
        <f t="shared" si="45"/>
        <v>7731501</v>
      </c>
      <c r="G161" s="31">
        <f t="shared" si="45"/>
        <v>52809175</v>
      </c>
      <c r="H161" s="31">
        <f t="shared" si="45"/>
        <v>13014269</v>
      </c>
      <c r="I161" s="31">
        <f t="shared" si="45"/>
        <v>106621113</v>
      </c>
      <c r="J161" s="31">
        <f t="shared" si="45"/>
        <v>119635382</v>
      </c>
      <c r="K161" s="33">
        <f>F161/J161</f>
        <v>6.4625538622010675E-2</v>
      </c>
    </row>
    <row r="162" spans="1:11" ht="10.7" customHeight="1" outlineLevel="1" x14ac:dyDescent="0.25">
      <c r="A162" s="21" t="s">
        <v>816</v>
      </c>
      <c r="B162" s="15"/>
      <c r="C162" s="25"/>
      <c r="D162" s="26"/>
      <c r="E162" s="27"/>
      <c r="F162" s="26"/>
      <c r="G162" s="26"/>
      <c r="H162" s="26"/>
      <c r="I162" s="26"/>
      <c r="J162" s="26"/>
      <c r="K162" s="28"/>
    </row>
    <row r="163" spans="1:11" ht="10.7" customHeight="1" outlineLevel="2" x14ac:dyDescent="0.25">
      <c r="A163" s="15" t="s">
        <v>151</v>
      </c>
      <c r="B163" s="15" t="s">
        <v>152</v>
      </c>
      <c r="C163" s="25" t="s">
        <v>10</v>
      </c>
      <c r="D163" s="26">
        <v>7087718</v>
      </c>
      <c r="E163" s="27">
        <v>39994213</v>
      </c>
      <c r="F163" s="26">
        <v>47081931</v>
      </c>
      <c r="G163" s="26">
        <v>123055675</v>
      </c>
      <c r="H163" s="26">
        <v>255628276</v>
      </c>
      <c r="I163" s="26">
        <v>417061370</v>
      </c>
      <c r="J163" s="26">
        <v>672689646</v>
      </c>
      <c r="K163" s="28">
        <f t="shared" ref="K163:K168" si="46">F163/J163</f>
        <v>6.9990568875204592E-2</v>
      </c>
    </row>
    <row r="164" spans="1:11" ht="10.7" customHeight="1" outlineLevel="2" x14ac:dyDescent="0.25">
      <c r="A164" s="15" t="s">
        <v>156</v>
      </c>
      <c r="B164" s="15" t="s">
        <v>152</v>
      </c>
      <c r="C164" s="25" t="s">
        <v>3</v>
      </c>
      <c r="D164" s="26">
        <v>0</v>
      </c>
      <c r="E164" s="27">
        <v>0</v>
      </c>
      <c r="F164" s="26">
        <v>0</v>
      </c>
      <c r="G164" s="26">
        <v>10695396</v>
      </c>
      <c r="H164" s="26">
        <v>20561851</v>
      </c>
      <c r="I164" s="26">
        <v>59013031</v>
      </c>
      <c r="J164" s="26">
        <v>79574883</v>
      </c>
      <c r="K164" s="28">
        <f t="shared" si="46"/>
        <v>0</v>
      </c>
    </row>
    <row r="165" spans="1:11" ht="10.7" customHeight="1" outlineLevel="2" x14ac:dyDescent="0.25">
      <c r="A165" s="15" t="s">
        <v>154</v>
      </c>
      <c r="B165" s="15" t="s">
        <v>152</v>
      </c>
      <c r="C165" s="25" t="s">
        <v>3</v>
      </c>
      <c r="D165" s="26">
        <v>345482</v>
      </c>
      <c r="E165" s="27">
        <v>0</v>
      </c>
      <c r="F165" s="26">
        <v>345482</v>
      </c>
      <c r="G165" s="26">
        <v>20521720</v>
      </c>
      <c r="H165" s="26">
        <v>28620858</v>
      </c>
      <c r="I165" s="26">
        <v>4551822</v>
      </c>
      <c r="J165" s="26">
        <v>33172679</v>
      </c>
      <c r="K165" s="28">
        <f t="shared" si="46"/>
        <v>1.0414654782630007E-2</v>
      </c>
    </row>
    <row r="166" spans="1:11" ht="10.7" customHeight="1" outlineLevel="2" x14ac:dyDescent="0.25">
      <c r="A166" s="15" t="s">
        <v>153</v>
      </c>
      <c r="B166" s="15" t="s">
        <v>152</v>
      </c>
      <c r="C166" s="25" t="s">
        <v>10</v>
      </c>
      <c r="D166" s="26">
        <v>153007</v>
      </c>
      <c r="E166" s="27">
        <v>0</v>
      </c>
      <c r="F166" s="26">
        <v>153007</v>
      </c>
      <c r="G166" s="26">
        <v>19133083</v>
      </c>
      <c r="H166" s="26">
        <v>64328936</v>
      </c>
      <c r="I166" s="26">
        <v>0</v>
      </c>
      <c r="J166" s="26">
        <v>64328936</v>
      </c>
      <c r="K166" s="28">
        <f t="shared" si="46"/>
        <v>2.378509726944652E-3</v>
      </c>
    </row>
    <row r="167" spans="1:11" ht="10.7" customHeight="1" outlineLevel="2" x14ac:dyDescent="0.25">
      <c r="A167" s="15" t="s">
        <v>155</v>
      </c>
      <c r="B167" s="15" t="s">
        <v>152</v>
      </c>
      <c r="C167" s="25" t="s">
        <v>3</v>
      </c>
      <c r="D167" s="26">
        <v>22448137</v>
      </c>
      <c r="E167" s="27">
        <v>724641</v>
      </c>
      <c r="F167" s="26">
        <v>23172778</v>
      </c>
      <c r="G167" s="26">
        <v>128190862</v>
      </c>
      <c r="H167" s="26">
        <v>476089958</v>
      </c>
      <c r="I167" s="26">
        <v>483621246</v>
      </c>
      <c r="J167" s="26">
        <v>959711204</v>
      </c>
      <c r="K167" s="28">
        <f t="shared" si="46"/>
        <v>2.4145574109604748E-2</v>
      </c>
    </row>
    <row r="168" spans="1:11" s="1" customFormat="1" ht="10.7" customHeight="1" outlineLevel="1" x14ac:dyDescent="0.25">
      <c r="A168" s="21"/>
      <c r="B168" s="16" t="s">
        <v>785</v>
      </c>
      <c r="C168" s="30"/>
      <c r="D168" s="31">
        <f t="shared" ref="D168:J168" si="47">SUBTOTAL(9,D163:D167)</f>
        <v>30034344</v>
      </c>
      <c r="E168" s="32">
        <f t="shared" si="47"/>
        <v>40718854</v>
      </c>
      <c r="F168" s="31">
        <f t="shared" si="47"/>
        <v>70753198</v>
      </c>
      <c r="G168" s="31">
        <f t="shared" si="47"/>
        <v>301596736</v>
      </c>
      <c r="H168" s="31">
        <f t="shared" si="47"/>
        <v>845229879</v>
      </c>
      <c r="I168" s="31">
        <f t="shared" si="47"/>
        <v>964247469</v>
      </c>
      <c r="J168" s="31">
        <f t="shared" si="47"/>
        <v>1809477348</v>
      </c>
      <c r="K168" s="33">
        <f t="shared" si="46"/>
        <v>3.9101455499403137E-2</v>
      </c>
    </row>
    <row r="169" spans="1:11" ht="10.7" customHeight="1" outlineLevel="1" x14ac:dyDescent="0.25">
      <c r="A169" s="21" t="s">
        <v>817</v>
      </c>
      <c r="B169" s="15"/>
      <c r="C169" s="25"/>
      <c r="D169" s="26"/>
      <c r="E169" s="27"/>
      <c r="F169" s="26"/>
      <c r="G169" s="26"/>
      <c r="H169" s="26"/>
      <c r="I169" s="26"/>
      <c r="J169" s="26"/>
      <c r="K169" s="28"/>
    </row>
    <row r="170" spans="1:11" ht="10.7" customHeight="1" outlineLevel="2" x14ac:dyDescent="0.25">
      <c r="A170" s="15" t="s">
        <v>157</v>
      </c>
      <c r="B170" s="15" t="s">
        <v>158</v>
      </c>
      <c r="C170" s="25" t="s">
        <v>3</v>
      </c>
      <c r="D170" s="26">
        <v>451326</v>
      </c>
      <c r="E170" s="27">
        <v>1129556</v>
      </c>
      <c r="F170" s="26">
        <f>SUM(D170:E170)</f>
        <v>1580882</v>
      </c>
      <c r="G170" s="26">
        <v>42202569</v>
      </c>
      <c r="H170" s="26">
        <v>8665300</v>
      </c>
      <c r="I170" s="26">
        <v>83407815</v>
      </c>
      <c r="J170" s="26">
        <v>92073115</v>
      </c>
      <c r="K170" s="28">
        <f>F170/J170</f>
        <v>1.7169854631289491E-2</v>
      </c>
    </row>
    <row r="171" spans="1:11" s="1" customFormat="1" ht="10.7" customHeight="1" outlineLevel="1" x14ac:dyDescent="0.25">
      <c r="A171" s="21"/>
      <c r="B171" s="16" t="s">
        <v>785</v>
      </c>
      <c r="C171" s="30"/>
      <c r="D171" s="31">
        <f t="shared" ref="D171:J171" si="48">SUBTOTAL(9,D170)</f>
        <v>451326</v>
      </c>
      <c r="E171" s="32">
        <f t="shared" si="48"/>
        <v>1129556</v>
      </c>
      <c r="F171" s="31">
        <f t="shared" si="48"/>
        <v>1580882</v>
      </c>
      <c r="G171" s="31">
        <f t="shared" si="48"/>
        <v>42202569</v>
      </c>
      <c r="H171" s="31">
        <f t="shared" si="48"/>
        <v>8665300</v>
      </c>
      <c r="I171" s="31">
        <f t="shared" si="48"/>
        <v>83407815</v>
      </c>
      <c r="J171" s="31">
        <f t="shared" si="48"/>
        <v>92073115</v>
      </c>
      <c r="K171" s="33">
        <f>F171/J171</f>
        <v>1.7169854631289491E-2</v>
      </c>
    </row>
    <row r="172" spans="1:11" ht="10.7" customHeight="1" outlineLevel="1" x14ac:dyDescent="0.25">
      <c r="A172" s="21" t="s">
        <v>818</v>
      </c>
      <c r="B172" s="15"/>
      <c r="C172" s="25"/>
      <c r="D172" s="26"/>
      <c r="E172" s="27"/>
      <c r="F172" s="26"/>
      <c r="G172" s="26"/>
      <c r="H172" s="26"/>
      <c r="I172" s="26"/>
      <c r="J172" s="26"/>
      <c r="K172" s="28"/>
    </row>
    <row r="173" spans="1:11" ht="10.7" customHeight="1" outlineLevel="2" x14ac:dyDescent="0.25">
      <c r="A173" s="15" t="s">
        <v>159</v>
      </c>
      <c r="B173" s="15" t="s">
        <v>160</v>
      </c>
      <c r="C173" s="25" t="s">
        <v>10</v>
      </c>
      <c r="D173" s="26">
        <v>67565</v>
      </c>
      <c r="E173" s="27">
        <v>906772</v>
      </c>
      <c r="F173" s="26">
        <v>974337</v>
      </c>
      <c r="G173" s="26">
        <v>8508635</v>
      </c>
      <c r="H173" s="26">
        <v>644808</v>
      </c>
      <c r="I173" s="26">
        <v>10111317</v>
      </c>
      <c r="J173" s="26">
        <v>10756125</v>
      </c>
      <c r="K173" s="28">
        <f>F173/J173</f>
        <v>9.0584387964996682E-2</v>
      </c>
    </row>
    <row r="174" spans="1:11" s="1" customFormat="1" ht="10.7" customHeight="1" outlineLevel="1" x14ac:dyDescent="0.25">
      <c r="A174" s="21"/>
      <c r="B174" s="16" t="s">
        <v>785</v>
      </c>
      <c r="C174" s="30"/>
      <c r="D174" s="31">
        <f t="shared" ref="D174:J174" si="49">SUBTOTAL(9,D173)</f>
        <v>67565</v>
      </c>
      <c r="E174" s="32">
        <f t="shared" si="49"/>
        <v>906772</v>
      </c>
      <c r="F174" s="31">
        <f t="shared" si="49"/>
        <v>974337</v>
      </c>
      <c r="G174" s="31">
        <f t="shared" si="49"/>
        <v>8508635</v>
      </c>
      <c r="H174" s="31">
        <f t="shared" si="49"/>
        <v>644808</v>
      </c>
      <c r="I174" s="31">
        <f t="shared" si="49"/>
        <v>10111317</v>
      </c>
      <c r="J174" s="31">
        <f t="shared" si="49"/>
        <v>10756125</v>
      </c>
      <c r="K174" s="33">
        <f>F174/J174</f>
        <v>9.0584387964996682E-2</v>
      </c>
    </row>
    <row r="175" spans="1:11" ht="10.7" customHeight="1" outlineLevel="1" x14ac:dyDescent="0.25">
      <c r="A175" s="21" t="s">
        <v>819</v>
      </c>
      <c r="B175" s="15"/>
      <c r="C175" s="25"/>
      <c r="D175" s="26"/>
      <c r="E175" s="27"/>
      <c r="F175" s="26"/>
      <c r="G175" s="26"/>
      <c r="H175" s="26"/>
      <c r="I175" s="26"/>
      <c r="J175" s="26"/>
      <c r="K175" s="28"/>
    </row>
    <row r="176" spans="1:11" ht="10.7" customHeight="1" outlineLevel="2" x14ac:dyDescent="0.25">
      <c r="A176" s="15" t="s">
        <v>163</v>
      </c>
      <c r="B176" s="15" t="s">
        <v>164</v>
      </c>
      <c r="C176" s="25" t="s">
        <v>10</v>
      </c>
      <c r="D176" s="26">
        <v>565150</v>
      </c>
      <c r="E176" s="27">
        <v>6198</v>
      </c>
      <c r="F176" s="26">
        <v>571348</v>
      </c>
      <c r="G176" s="26">
        <v>9847392</v>
      </c>
      <c r="H176" s="26">
        <v>5742878</v>
      </c>
      <c r="I176" s="26">
        <v>6631300</v>
      </c>
      <c r="J176" s="26">
        <v>12374178</v>
      </c>
      <c r="K176" s="28">
        <f>F176/J176</f>
        <v>4.6172602333666123E-2</v>
      </c>
    </row>
    <row r="177" spans="1:11" ht="10.7" customHeight="1" outlineLevel="2" x14ac:dyDescent="0.25">
      <c r="A177" s="15" t="s">
        <v>161</v>
      </c>
      <c r="B177" s="15" t="s">
        <v>162</v>
      </c>
      <c r="C177" s="25" t="s">
        <v>6</v>
      </c>
      <c r="D177" s="26">
        <v>2500090</v>
      </c>
      <c r="E177" s="27">
        <v>3016612</v>
      </c>
      <c r="F177" s="26">
        <v>5516702</v>
      </c>
      <c r="G177" s="26">
        <v>42382495</v>
      </c>
      <c r="H177" s="26">
        <v>47802652</v>
      </c>
      <c r="I177" s="26">
        <v>97584968</v>
      </c>
      <c r="J177" s="26">
        <v>145387620</v>
      </c>
      <c r="K177" s="28">
        <f>F177/J177</f>
        <v>3.7944785119943501E-2</v>
      </c>
    </row>
    <row r="178" spans="1:11" s="1" customFormat="1" ht="10.7" customHeight="1" outlineLevel="1" x14ac:dyDescent="0.25">
      <c r="A178" s="21"/>
      <c r="B178" s="16" t="s">
        <v>785</v>
      </c>
      <c r="C178" s="30"/>
      <c r="D178" s="31">
        <f t="shared" ref="D178:J178" si="50">SUBTOTAL(9,D176:D177)</f>
        <v>3065240</v>
      </c>
      <c r="E178" s="32">
        <f t="shared" si="50"/>
        <v>3022810</v>
      </c>
      <c r="F178" s="31">
        <f t="shared" si="50"/>
        <v>6088050</v>
      </c>
      <c r="G178" s="31">
        <f t="shared" si="50"/>
        <v>52229887</v>
      </c>
      <c r="H178" s="31">
        <f t="shared" si="50"/>
        <v>53545530</v>
      </c>
      <c r="I178" s="31">
        <f t="shared" si="50"/>
        <v>104216268</v>
      </c>
      <c r="J178" s="31">
        <f t="shared" si="50"/>
        <v>157761798</v>
      </c>
      <c r="K178" s="33">
        <f>F178/J178</f>
        <v>3.8590140814698373E-2</v>
      </c>
    </row>
    <row r="179" spans="1:11" ht="10.7" customHeight="1" outlineLevel="1" x14ac:dyDescent="0.25">
      <c r="A179" s="21" t="s">
        <v>820</v>
      </c>
      <c r="B179" s="15"/>
      <c r="C179" s="25"/>
      <c r="D179" s="26"/>
      <c r="E179" s="27"/>
      <c r="F179" s="26"/>
      <c r="G179" s="26"/>
      <c r="H179" s="26"/>
      <c r="I179" s="26"/>
      <c r="J179" s="26"/>
      <c r="K179" s="28"/>
    </row>
    <row r="180" spans="1:11" ht="10.7" customHeight="1" outlineLevel="2" x14ac:dyDescent="0.25">
      <c r="A180" s="15" t="s">
        <v>165</v>
      </c>
      <c r="B180" s="15" t="s">
        <v>166</v>
      </c>
      <c r="C180" s="25" t="s">
        <v>6</v>
      </c>
      <c r="D180" s="26">
        <v>6321455</v>
      </c>
      <c r="E180" s="27">
        <v>8536479</v>
      </c>
      <c r="F180" s="26">
        <f>SUM(D180:E180)</f>
        <v>14857934</v>
      </c>
      <c r="G180" s="26">
        <v>79392338</v>
      </c>
      <c r="H180" s="26">
        <v>26155893</v>
      </c>
      <c r="I180" s="26">
        <v>168294429</v>
      </c>
      <c r="J180" s="26">
        <v>194450322</v>
      </c>
      <c r="K180" s="28">
        <f>F180/J180</f>
        <v>7.6409922324530782E-2</v>
      </c>
    </row>
    <row r="181" spans="1:11" s="1" customFormat="1" ht="10.7" customHeight="1" outlineLevel="1" x14ac:dyDescent="0.25">
      <c r="A181" s="21"/>
      <c r="B181" s="16" t="s">
        <v>785</v>
      </c>
      <c r="C181" s="30"/>
      <c r="D181" s="31">
        <f t="shared" ref="D181:J181" si="51">SUBTOTAL(9,D180)</f>
        <v>6321455</v>
      </c>
      <c r="E181" s="32">
        <f t="shared" si="51"/>
        <v>8536479</v>
      </c>
      <c r="F181" s="31">
        <f t="shared" si="51"/>
        <v>14857934</v>
      </c>
      <c r="G181" s="31">
        <f t="shared" si="51"/>
        <v>79392338</v>
      </c>
      <c r="H181" s="31">
        <f t="shared" si="51"/>
        <v>26155893</v>
      </c>
      <c r="I181" s="31">
        <f t="shared" si="51"/>
        <v>168294429</v>
      </c>
      <c r="J181" s="31">
        <f t="shared" si="51"/>
        <v>194450322</v>
      </c>
      <c r="K181" s="33">
        <f>F181/J181</f>
        <v>7.6409922324530782E-2</v>
      </c>
    </row>
    <row r="182" spans="1:11" ht="10.7" customHeight="1" outlineLevel="1" x14ac:dyDescent="0.25">
      <c r="A182" s="21" t="s">
        <v>963</v>
      </c>
      <c r="B182" s="15"/>
      <c r="C182" s="25"/>
      <c r="D182" s="26"/>
      <c r="E182" s="27"/>
      <c r="F182" s="26"/>
      <c r="G182" s="26"/>
      <c r="H182" s="26"/>
      <c r="I182" s="26"/>
      <c r="J182" s="26"/>
      <c r="K182" s="28"/>
    </row>
    <row r="183" spans="1:11" ht="10.7" customHeight="1" outlineLevel="2" x14ac:dyDescent="0.25">
      <c r="A183" s="15" t="s">
        <v>167</v>
      </c>
      <c r="B183" s="15" t="s">
        <v>168</v>
      </c>
      <c r="C183" s="25" t="s">
        <v>6</v>
      </c>
      <c r="D183" s="26">
        <v>598839</v>
      </c>
      <c r="E183" s="27">
        <v>1213183</v>
      </c>
      <c r="F183" s="26">
        <f>SUM(D183:E183)</f>
        <v>1812022</v>
      </c>
      <c r="G183" s="26">
        <v>5931289</v>
      </c>
      <c r="H183" s="26">
        <v>1034342</v>
      </c>
      <c r="I183" s="26">
        <v>9307666</v>
      </c>
      <c r="J183" s="26">
        <v>10342008</v>
      </c>
      <c r="K183" s="28">
        <f>F183/J183</f>
        <v>0.17520988187206971</v>
      </c>
    </row>
    <row r="184" spans="1:11" s="1" customFormat="1" ht="10.7" customHeight="1" outlineLevel="1" x14ac:dyDescent="0.25">
      <c r="A184" s="21"/>
      <c r="B184" s="16" t="s">
        <v>785</v>
      </c>
      <c r="C184" s="30"/>
      <c r="D184" s="31">
        <f>SUBTOTAL(9,D183)</f>
        <v>598839</v>
      </c>
      <c r="E184" s="32">
        <f t="shared" ref="E184:J184" si="52">SUBTOTAL(9,E183)</f>
        <v>1213183</v>
      </c>
      <c r="F184" s="31">
        <f t="shared" si="52"/>
        <v>1812022</v>
      </c>
      <c r="G184" s="31">
        <f t="shared" si="52"/>
        <v>5931289</v>
      </c>
      <c r="H184" s="31">
        <f t="shared" si="52"/>
        <v>1034342</v>
      </c>
      <c r="I184" s="31">
        <f t="shared" si="52"/>
        <v>9307666</v>
      </c>
      <c r="J184" s="31">
        <f t="shared" si="52"/>
        <v>10342008</v>
      </c>
      <c r="K184" s="33">
        <f>F184/J184</f>
        <v>0.17520988187206971</v>
      </c>
    </row>
    <row r="185" spans="1:11" ht="10.7" customHeight="1" outlineLevel="1" x14ac:dyDescent="0.25">
      <c r="A185" s="21" t="s">
        <v>821</v>
      </c>
      <c r="B185" s="15"/>
      <c r="C185" s="25"/>
      <c r="D185" s="26"/>
      <c r="E185" s="27"/>
      <c r="F185" s="26"/>
      <c r="G185" s="26"/>
      <c r="H185" s="26"/>
      <c r="I185" s="26"/>
      <c r="J185" s="26"/>
      <c r="K185" s="28"/>
    </row>
    <row r="186" spans="1:11" ht="10.7" customHeight="1" outlineLevel="2" x14ac:dyDescent="0.25">
      <c r="A186" s="15" t="s">
        <v>169</v>
      </c>
      <c r="B186" s="15" t="s">
        <v>170</v>
      </c>
      <c r="C186" s="25" t="s">
        <v>6</v>
      </c>
      <c r="D186" s="26">
        <v>319230</v>
      </c>
      <c r="E186" s="27">
        <v>343215</v>
      </c>
      <c r="F186" s="26">
        <v>662445</v>
      </c>
      <c r="G186" s="26">
        <v>1444151</v>
      </c>
      <c r="H186" s="26">
        <v>0</v>
      </c>
      <c r="I186" s="26">
        <v>3149242</v>
      </c>
      <c r="J186" s="26">
        <v>3149242</v>
      </c>
      <c r="K186" s="28">
        <f>F186/J186</f>
        <v>0.21035061770419675</v>
      </c>
    </row>
    <row r="187" spans="1:11" s="1" customFormat="1" ht="10.7" customHeight="1" outlineLevel="1" x14ac:dyDescent="0.25">
      <c r="A187" s="21"/>
      <c r="B187" s="16" t="s">
        <v>785</v>
      </c>
      <c r="C187" s="30"/>
      <c r="D187" s="31">
        <f t="shared" ref="D187:J187" si="53">SUBTOTAL(9,D186)</f>
        <v>319230</v>
      </c>
      <c r="E187" s="32">
        <f t="shared" si="53"/>
        <v>343215</v>
      </c>
      <c r="F187" s="31">
        <f t="shared" si="53"/>
        <v>662445</v>
      </c>
      <c r="G187" s="31">
        <f t="shared" si="53"/>
        <v>1444151</v>
      </c>
      <c r="H187" s="31">
        <f t="shared" si="53"/>
        <v>0</v>
      </c>
      <c r="I187" s="31">
        <f t="shared" si="53"/>
        <v>3149242</v>
      </c>
      <c r="J187" s="31">
        <f t="shared" si="53"/>
        <v>3149242</v>
      </c>
      <c r="K187" s="33">
        <f>F187/J187</f>
        <v>0.21035061770419675</v>
      </c>
    </row>
    <row r="188" spans="1:11" ht="10.7" customHeight="1" outlineLevel="1" x14ac:dyDescent="0.25">
      <c r="A188" s="21" t="s">
        <v>822</v>
      </c>
      <c r="B188" s="15"/>
      <c r="C188" s="25"/>
      <c r="D188" s="26"/>
      <c r="E188" s="27"/>
      <c r="F188" s="26"/>
      <c r="G188" s="26"/>
      <c r="H188" s="26"/>
      <c r="I188" s="26"/>
      <c r="J188" s="26"/>
      <c r="K188" s="28"/>
    </row>
    <row r="189" spans="1:11" ht="10.7" customHeight="1" outlineLevel="2" x14ac:dyDescent="0.25">
      <c r="A189" s="15" t="s">
        <v>171</v>
      </c>
      <c r="B189" s="15" t="s">
        <v>172</v>
      </c>
      <c r="C189" s="25" t="s">
        <v>10</v>
      </c>
      <c r="D189" s="26">
        <v>368165</v>
      </c>
      <c r="E189" s="27">
        <v>1155894</v>
      </c>
      <c r="F189" s="26">
        <v>1524059</v>
      </c>
      <c r="G189" s="26">
        <v>7830546</v>
      </c>
      <c r="H189" s="26">
        <v>206205</v>
      </c>
      <c r="I189" s="26">
        <v>8161161</v>
      </c>
      <c r="J189" s="26">
        <v>8367366</v>
      </c>
      <c r="K189" s="28">
        <f>F189/J189</f>
        <v>0.18214322165422189</v>
      </c>
    </row>
    <row r="190" spans="1:11" s="1" customFormat="1" ht="10.7" customHeight="1" outlineLevel="1" thickBot="1" x14ac:dyDescent="0.3">
      <c r="A190" s="22"/>
      <c r="B190" s="14" t="s">
        <v>785</v>
      </c>
      <c r="C190" s="34"/>
      <c r="D190" s="35">
        <f t="shared" ref="D190:J190" si="54">SUBTOTAL(9,D189)</f>
        <v>368165</v>
      </c>
      <c r="E190" s="36">
        <f t="shared" si="54"/>
        <v>1155894</v>
      </c>
      <c r="F190" s="35">
        <f t="shared" si="54"/>
        <v>1524059</v>
      </c>
      <c r="G190" s="35">
        <f t="shared" si="54"/>
        <v>7830546</v>
      </c>
      <c r="H190" s="35">
        <f t="shared" si="54"/>
        <v>206205</v>
      </c>
      <c r="I190" s="35">
        <f t="shared" si="54"/>
        <v>8161161</v>
      </c>
      <c r="J190" s="35">
        <f t="shared" si="54"/>
        <v>8367366</v>
      </c>
      <c r="K190" s="37">
        <f>F190/J190</f>
        <v>0.18214322165422189</v>
      </c>
    </row>
    <row r="191" spans="1:11" ht="10.7" customHeight="1" outlineLevel="1" x14ac:dyDescent="0.25">
      <c r="A191" s="21" t="s">
        <v>823</v>
      </c>
      <c r="B191" s="15"/>
      <c r="C191" s="25"/>
      <c r="D191" s="26"/>
      <c r="E191" s="27"/>
      <c r="F191" s="26"/>
      <c r="G191" s="26"/>
      <c r="H191" s="26"/>
      <c r="I191" s="26"/>
      <c r="J191" s="26"/>
      <c r="K191" s="28"/>
    </row>
    <row r="192" spans="1:11" ht="10.7" customHeight="1" outlineLevel="2" x14ac:dyDescent="0.25">
      <c r="A192" s="15" t="s">
        <v>218</v>
      </c>
      <c r="B192" s="15" t="s">
        <v>174</v>
      </c>
      <c r="C192" s="25" t="s">
        <v>10</v>
      </c>
      <c r="D192" s="26">
        <v>0</v>
      </c>
      <c r="E192" s="29">
        <v>0</v>
      </c>
      <c r="F192" s="26">
        <f>SUM(D192:E192)</f>
        <v>0</v>
      </c>
      <c r="G192" s="26">
        <v>21776580</v>
      </c>
      <c r="H192" s="26">
        <v>41629184</v>
      </c>
      <c r="I192" s="26">
        <v>58580887</v>
      </c>
      <c r="J192" s="26">
        <v>100210071</v>
      </c>
      <c r="K192" s="28">
        <f t="shared" ref="K192:K228" si="55">F192/J192</f>
        <v>0</v>
      </c>
    </row>
    <row r="193" spans="1:11" ht="10.7" customHeight="1" outlineLevel="2" x14ac:dyDescent="0.25">
      <c r="A193" s="15" t="s">
        <v>193</v>
      </c>
      <c r="B193" s="15" t="s">
        <v>174</v>
      </c>
      <c r="C193" s="25" t="s">
        <v>3</v>
      </c>
      <c r="D193" s="26">
        <v>7623881</v>
      </c>
      <c r="E193" s="29">
        <v>13650329</v>
      </c>
      <c r="F193" s="26">
        <f t="shared" ref="F193:F227" si="56">SUM(D193:E193)</f>
        <v>21274210</v>
      </c>
      <c r="G193" s="26">
        <v>258677840</v>
      </c>
      <c r="H193" s="26">
        <v>241554297</v>
      </c>
      <c r="I193" s="26">
        <v>802741605</v>
      </c>
      <c r="J193" s="26">
        <v>1044295902</v>
      </c>
      <c r="K193" s="28">
        <f t="shared" si="55"/>
        <v>2.0371821778919514E-2</v>
      </c>
    </row>
    <row r="194" spans="1:11" ht="10.7" customHeight="1" outlineLevel="2" x14ac:dyDescent="0.25">
      <c r="A194" s="15" t="s">
        <v>177</v>
      </c>
      <c r="B194" s="15" t="s">
        <v>174</v>
      </c>
      <c r="C194" s="25" t="s">
        <v>6</v>
      </c>
      <c r="D194" s="26">
        <v>1877177</v>
      </c>
      <c r="E194" s="29">
        <v>3718577</v>
      </c>
      <c r="F194" s="26">
        <f t="shared" si="56"/>
        <v>5595754</v>
      </c>
      <c r="G194" s="26">
        <v>64459637</v>
      </c>
      <c r="H194" s="26">
        <v>97850200</v>
      </c>
      <c r="I194" s="26">
        <v>18969834</v>
      </c>
      <c r="J194" s="26">
        <v>116820034</v>
      </c>
      <c r="K194" s="28">
        <f t="shared" si="55"/>
        <v>4.7900636632240666E-2</v>
      </c>
    </row>
    <row r="195" spans="1:11" ht="10.7" customHeight="1" outlineLevel="2" x14ac:dyDescent="0.25">
      <c r="A195" s="15" t="s">
        <v>182</v>
      </c>
      <c r="B195" s="15" t="s">
        <v>183</v>
      </c>
      <c r="C195" s="25" t="s">
        <v>10</v>
      </c>
      <c r="D195" s="26">
        <v>54003027</v>
      </c>
      <c r="E195" s="29">
        <v>93971783</v>
      </c>
      <c r="F195" s="26">
        <f t="shared" si="56"/>
        <v>147974810</v>
      </c>
      <c r="G195" s="26">
        <v>256859591</v>
      </c>
      <c r="H195" s="26">
        <v>529457633</v>
      </c>
      <c r="I195" s="26">
        <v>511189747</v>
      </c>
      <c r="J195" s="26">
        <v>1040647380</v>
      </c>
      <c r="K195" s="28">
        <f t="shared" si="55"/>
        <v>0.14219495752730382</v>
      </c>
    </row>
    <row r="196" spans="1:11" ht="10.7" customHeight="1" outlineLevel="2" x14ac:dyDescent="0.25">
      <c r="A196" s="15" t="s">
        <v>203</v>
      </c>
      <c r="B196" s="15" t="s">
        <v>204</v>
      </c>
      <c r="C196" s="25" t="s">
        <v>3</v>
      </c>
      <c r="D196" s="26">
        <v>36954179</v>
      </c>
      <c r="E196" s="29">
        <v>3621527</v>
      </c>
      <c r="F196" s="26">
        <f t="shared" si="56"/>
        <v>40575706</v>
      </c>
      <c r="G196" s="26">
        <v>95383523</v>
      </c>
      <c r="H196" s="26">
        <v>207395029</v>
      </c>
      <c r="I196" s="26">
        <v>319259234</v>
      </c>
      <c r="J196" s="26">
        <v>526654263</v>
      </c>
      <c r="K196" s="28">
        <f t="shared" si="55"/>
        <v>7.7044294237489153E-2</v>
      </c>
    </row>
    <row r="197" spans="1:11" ht="10.7" customHeight="1" outlineLevel="2" x14ac:dyDescent="0.25">
      <c r="A197" s="15" t="s">
        <v>178</v>
      </c>
      <c r="B197" s="15" t="s">
        <v>174</v>
      </c>
      <c r="C197" s="25" t="s">
        <v>3</v>
      </c>
      <c r="D197" s="26">
        <v>3972864</v>
      </c>
      <c r="E197" s="29">
        <v>395080</v>
      </c>
      <c r="F197" s="26">
        <f t="shared" si="56"/>
        <v>4367944</v>
      </c>
      <c r="G197" s="26">
        <v>74465536</v>
      </c>
      <c r="H197" s="26">
        <v>20192370</v>
      </c>
      <c r="I197" s="26">
        <v>179302383</v>
      </c>
      <c r="J197" s="26">
        <v>199494753</v>
      </c>
      <c r="K197" s="28">
        <f t="shared" si="55"/>
        <v>2.1895031996154807E-2</v>
      </c>
    </row>
    <row r="198" spans="1:11" ht="10.7" customHeight="1" outlineLevel="2" x14ac:dyDescent="0.25">
      <c r="A198" s="15" t="s">
        <v>194</v>
      </c>
      <c r="B198" s="15" t="s">
        <v>183</v>
      </c>
      <c r="C198" s="25" t="s">
        <v>3</v>
      </c>
      <c r="D198" s="26">
        <v>1999556</v>
      </c>
      <c r="E198" s="29">
        <v>2673780</v>
      </c>
      <c r="F198" s="26">
        <f t="shared" si="56"/>
        <v>4673336</v>
      </c>
      <c r="G198" s="26">
        <v>77824118</v>
      </c>
      <c r="H198" s="26">
        <v>51481561</v>
      </c>
      <c r="I198" s="26">
        <v>130296939</v>
      </c>
      <c r="J198" s="26">
        <v>181778500</v>
      </c>
      <c r="K198" s="28">
        <f t="shared" si="55"/>
        <v>2.5708958980297451E-2</v>
      </c>
    </row>
    <row r="199" spans="1:11" ht="10.7" customHeight="1" outlineLevel="2" x14ac:dyDescent="0.25">
      <c r="A199" s="15" t="s">
        <v>173</v>
      </c>
      <c r="B199" s="15" t="s">
        <v>174</v>
      </c>
      <c r="C199" s="25" t="s">
        <v>3</v>
      </c>
      <c r="D199" s="26">
        <v>122935019</v>
      </c>
      <c r="E199" s="29">
        <v>251961214</v>
      </c>
      <c r="F199" s="26">
        <f t="shared" si="56"/>
        <v>374896233</v>
      </c>
      <c r="G199" s="26">
        <v>1355742121</v>
      </c>
      <c r="H199" s="26">
        <v>2820228358</v>
      </c>
      <c r="I199" s="26">
        <v>1152967357</v>
      </c>
      <c r="J199" s="26">
        <v>3973195715</v>
      </c>
      <c r="K199" s="28">
        <f t="shared" si="55"/>
        <v>9.4356346853152695E-2</v>
      </c>
    </row>
    <row r="200" spans="1:11" ht="10.7" customHeight="1" outlineLevel="2" x14ac:dyDescent="0.25">
      <c r="A200" s="15" t="s">
        <v>175</v>
      </c>
      <c r="B200" s="15" t="s">
        <v>174</v>
      </c>
      <c r="C200" s="25" t="s">
        <v>10</v>
      </c>
      <c r="D200" s="26">
        <v>58259497</v>
      </c>
      <c r="E200" s="29">
        <v>30708033</v>
      </c>
      <c r="F200" s="26">
        <f t="shared" si="56"/>
        <v>88967530</v>
      </c>
      <c r="G200" s="26">
        <v>1890990727</v>
      </c>
      <c r="H200" s="26">
        <v>2471053975</v>
      </c>
      <c r="I200" s="26">
        <v>1552134762</v>
      </c>
      <c r="J200" s="26">
        <v>4023188737</v>
      </c>
      <c r="K200" s="28">
        <f t="shared" si="55"/>
        <v>2.2113685391339868E-2</v>
      </c>
    </row>
    <row r="201" spans="1:11" ht="10.7" customHeight="1" outlineLevel="2" x14ac:dyDescent="0.25">
      <c r="A201" s="15" t="s">
        <v>209</v>
      </c>
      <c r="B201" s="15" t="s">
        <v>210</v>
      </c>
      <c r="C201" s="25" t="s">
        <v>3</v>
      </c>
      <c r="D201" s="26">
        <v>21163244</v>
      </c>
      <c r="E201" s="29">
        <v>0</v>
      </c>
      <c r="F201" s="26">
        <f t="shared" si="56"/>
        <v>21163244</v>
      </c>
      <c r="G201" s="26">
        <v>40175212</v>
      </c>
      <c r="H201" s="26">
        <v>90282489</v>
      </c>
      <c r="I201" s="26">
        <v>170813528</v>
      </c>
      <c r="J201" s="26">
        <v>261096017</v>
      </c>
      <c r="K201" s="28">
        <f t="shared" si="55"/>
        <v>8.1055407291027351E-2</v>
      </c>
    </row>
    <row r="202" spans="1:11" ht="10.7" customHeight="1" outlineLevel="2" x14ac:dyDescent="0.25">
      <c r="A202" s="15" t="s">
        <v>180</v>
      </c>
      <c r="B202" s="15" t="s">
        <v>174</v>
      </c>
      <c r="C202" s="25" t="s">
        <v>10</v>
      </c>
      <c r="D202" s="26">
        <v>13010890</v>
      </c>
      <c r="E202" s="29">
        <v>23741978</v>
      </c>
      <c r="F202" s="26">
        <f t="shared" si="56"/>
        <v>36752868</v>
      </c>
      <c r="G202" s="26">
        <v>51892578</v>
      </c>
      <c r="H202" s="26">
        <v>141429017</v>
      </c>
      <c r="I202" s="26">
        <v>155487180</v>
      </c>
      <c r="J202" s="26">
        <v>296916197</v>
      </c>
      <c r="K202" s="28">
        <f t="shared" si="55"/>
        <v>0.12378195723691018</v>
      </c>
    </row>
    <row r="203" spans="1:11" ht="10.7" customHeight="1" outlineLevel="2" x14ac:dyDescent="0.25">
      <c r="A203" s="15" t="s">
        <v>184</v>
      </c>
      <c r="B203" s="15" t="s">
        <v>185</v>
      </c>
      <c r="C203" s="25" t="s">
        <v>10</v>
      </c>
      <c r="D203" s="26">
        <v>43390467</v>
      </c>
      <c r="E203" s="29">
        <v>96478205</v>
      </c>
      <c r="F203" s="26">
        <f t="shared" si="56"/>
        <v>139868672</v>
      </c>
      <c r="G203" s="26">
        <v>110448559</v>
      </c>
      <c r="H203" s="26">
        <v>420536455</v>
      </c>
      <c r="I203" s="26">
        <v>299488438</v>
      </c>
      <c r="J203" s="26">
        <v>720024893</v>
      </c>
      <c r="K203" s="28">
        <f t="shared" si="55"/>
        <v>0.1942553283362663</v>
      </c>
    </row>
    <row r="204" spans="1:11" ht="10.7" customHeight="1" outlineLevel="2" x14ac:dyDescent="0.25">
      <c r="A204" s="15" t="s">
        <v>206</v>
      </c>
      <c r="B204" s="15" t="s">
        <v>174</v>
      </c>
      <c r="C204" s="25" t="s">
        <v>3</v>
      </c>
      <c r="D204" s="26">
        <v>1053300</v>
      </c>
      <c r="E204" s="29">
        <v>104928</v>
      </c>
      <c r="F204" s="26">
        <f t="shared" si="56"/>
        <v>1158228</v>
      </c>
      <c r="G204" s="26">
        <v>32282473</v>
      </c>
      <c r="H204" s="26">
        <v>52714730</v>
      </c>
      <c r="I204" s="26">
        <v>0</v>
      </c>
      <c r="J204" s="26">
        <v>52714730</v>
      </c>
      <c r="K204" s="28">
        <f t="shared" si="55"/>
        <v>2.1971619697189002E-2</v>
      </c>
    </row>
    <row r="205" spans="1:11" ht="10.7" customHeight="1" outlineLevel="2" x14ac:dyDescent="0.25">
      <c r="A205" s="15" t="s">
        <v>201</v>
      </c>
      <c r="B205" s="15" t="s">
        <v>141</v>
      </c>
      <c r="C205" s="25" t="s">
        <v>3</v>
      </c>
      <c r="D205" s="26">
        <v>416755</v>
      </c>
      <c r="E205" s="29">
        <v>22292</v>
      </c>
      <c r="F205" s="26">
        <f t="shared" si="56"/>
        <v>439047</v>
      </c>
      <c r="G205" s="26">
        <v>30445446</v>
      </c>
      <c r="H205" s="26">
        <v>47643958</v>
      </c>
      <c r="I205" s="26">
        <v>0</v>
      </c>
      <c r="J205" s="26">
        <v>47643958</v>
      </c>
      <c r="K205" s="28">
        <f t="shared" si="55"/>
        <v>9.2151663805933176E-3</v>
      </c>
    </row>
    <row r="206" spans="1:11" ht="10.7" customHeight="1" outlineLevel="2" x14ac:dyDescent="0.25">
      <c r="A206" s="15" t="s">
        <v>214</v>
      </c>
      <c r="B206" s="15" t="s">
        <v>174</v>
      </c>
      <c r="C206" s="25" t="s">
        <v>3</v>
      </c>
      <c r="D206" s="26">
        <v>0</v>
      </c>
      <c r="E206" s="29">
        <v>0</v>
      </c>
      <c r="F206" s="26">
        <f t="shared" si="56"/>
        <v>0</v>
      </c>
      <c r="G206" s="26">
        <v>18150257</v>
      </c>
      <c r="H206" s="26">
        <v>91184207</v>
      </c>
      <c r="I206" s="26">
        <v>132059418</v>
      </c>
      <c r="J206" s="26">
        <v>223243625</v>
      </c>
      <c r="K206" s="28">
        <f t="shared" si="55"/>
        <v>0</v>
      </c>
    </row>
    <row r="207" spans="1:11" ht="10.7" customHeight="1" outlineLevel="2" x14ac:dyDescent="0.25">
      <c r="A207" s="15" t="s">
        <v>199</v>
      </c>
      <c r="B207" s="15" t="s">
        <v>174</v>
      </c>
      <c r="C207" s="25" t="s">
        <v>3</v>
      </c>
      <c r="D207" s="26">
        <v>422638</v>
      </c>
      <c r="E207" s="29">
        <v>0</v>
      </c>
      <c r="F207" s="26">
        <f t="shared" si="56"/>
        <v>422638</v>
      </c>
      <c r="G207" s="26">
        <v>25910009</v>
      </c>
      <c r="H207" s="26">
        <v>130814813</v>
      </c>
      <c r="I207" s="26">
        <v>0</v>
      </c>
      <c r="J207" s="26">
        <v>130814813</v>
      </c>
      <c r="K207" s="28">
        <f t="shared" si="55"/>
        <v>3.2308114831001594E-3</v>
      </c>
    </row>
    <row r="208" spans="1:11" ht="10.7" customHeight="1" outlineLevel="2" x14ac:dyDescent="0.25">
      <c r="A208" s="15" t="s">
        <v>212</v>
      </c>
      <c r="B208" s="15" t="s">
        <v>213</v>
      </c>
      <c r="C208" s="25" t="s">
        <v>3</v>
      </c>
      <c r="D208" s="26">
        <v>2422404</v>
      </c>
      <c r="E208" s="29">
        <v>0</v>
      </c>
      <c r="F208" s="26">
        <f t="shared" si="56"/>
        <v>2422404</v>
      </c>
      <c r="G208" s="26">
        <v>22741056</v>
      </c>
      <c r="H208" s="26">
        <v>69453035</v>
      </c>
      <c r="I208" s="26">
        <v>118425006</v>
      </c>
      <c r="J208" s="26">
        <v>187878041</v>
      </c>
      <c r="K208" s="28">
        <f t="shared" si="55"/>
        <v>1.2893491900950788E-2</v>
      </c>
    </row>
    <row r="209" spans="1:11" ht="10.7" customHeight="1" outlineLevel="2" x14ac:dyDescent="0.25">
      <c r="A209" s="15" t="s">
        <v>191</v>
      </c>
      <c r="B209" s="15" t="s">
        <v>174</v>
      </c>
      <c r="C209" s="25" t="s">
        <v>3</v>
      </c>
      <c r="D209" s="26">
        <v>904740</v>
      </c>
      <c r="E209" s="29">
        <v>0</v>
      </c>
      <c r="F209" s="26">
        <f t="shared" si="56"/>
        <v>904740</v>
      </c>
      <c r="G209" s="26">
        <v>60266001</v>
      </c>
      <c r="H209" s="26">
        <v>254997226</v>
      </c>
      <c r="I209" s="26">
        <v>32825115</v>
      </c>
      <c r="J209" s="26">
        <v>287822341</v>
      </c>
      <c r="K209" s="28">
        <f t="shared" si="55"/>
        <v>3.143397405693396E-3</v>
      </c>
    </row>
    <row r="210" spans="1:11" ht="10.7" customHeight="1" outlineLevel="2" x14ac:dyDescent="0.25">
      <c r="A210" s="15" t="s">
        <v>186</v>
      </c>
      <c r="B210" s="15" t="s">
        <v>174</v>
      </c>
      <c r="C210" s="25" t="s">
        <v>3</v>
      </c>
      <c r="D210" s="26">
        <v>38866885</v>
      </c>
      <c r="E210" s="29">
        <v>297380652</v>
      </c>
      <c r="F210" s="26">
        <f t="shared" si="56"/>
        <v>336247537</v>
      </c>
      <c r="G210" s="26">
        <v>1359319310</v>
      </c>
      <c r="H210" s="26">
        <v>7997554254</v>
      </c>
      <c r="I210" s="26">
        <v>2419749178</v>
      </c>
      <c r="J210" s="26">
        <v>10417303432</v>
      </c>
      <c r="K210" s="28">
        <f t="shared" si="55"/>
        <v>3.227779042771383E-2</v>
      </c>
    </row>
    <row r="211" spans="1:11" ht="10.7" customHeight="1" outlineLevel="2" x14ac:dyDescent="0.25">
      <c r="A211" s="15" t="s">
        <v>192</v>
      </c>
      <c r="B211" s="15" t="s">
        <v>183</v>
      </c>
      <c r="C211" s="25" t="s">
        <v>3</v>
      </c>
      <c r="D211" s="26">
        <v>4536855</v>
      </c>
      <c r="E211" s="29">
        <v>48716930</v>
      </c>
      <c r="F211" s="26">
        <f t="shared" si="56"/>
        <v>53253785</v>
      </c>
      <c r="G211" s="26">
        <v>115151868</v>
      </c>
      <c r="H211" s="26">
        <v>551219402</v>
      </c>
      <c r="I211" s="26">
        <v>613462218</v>
      </c>
      <c r="J211" s="26">
        <v>1164681620</v>
      </c>
      <c r="K211" s="28">
        <f t="shared" si="55"/>
        <v>4.5723899206033661E-2</v>
      </c>
    </row>
    <row r="212" spans="1:11" ht="10.7" customHeight="1" outlineLevel="2" x14ac:dyDescent="0.25">
      <c r="A212" s="15" t="s">
        <v>205</v>
      </c>
      <c r="B212" s="15" t="s">
        <v>185</v>
      </c>
      <c r="C212" s="25" t="s">
        <v>3</v>
      </c>
      <c r="D212" s="26">
        <v>396303</v>
      </c>
      <c r="E212" s="29">
        <v>0</v>
      </c>
      <c r="F212" s="26">
        <f t="shared" si="56"/>
        <v>396303</v>
      </c>
      <c r="G212" s="26">
        <v>16395476</v>
      </c>
      <c r="H212" s="26">
        <v>20536572</v>
      </c>
      <c r="I212" s="26">
        <v>1063284</v>
      </c>
      <c r="J212" s="26">
        <v>21599856</v>
      </c>
      <c r="K212" s="28">
        <f t="shared" si="55"/>
        <v>1.8347483427667295E-2</v>
      </c>
    </row>
    <row r="213" spans="1:11" ht="10.7" customHeight="1" outlineLevel="2" x14ac:dyDescent="0.25">
      <c r="A213" s="15" t="s">
        <v>198</v>
      </c>
      <c r="B213" s="15" t="s">
        <v>185</v>
      </c>
      <c r="C213" s="25" t="s">
        <v>3</v>
      </c>
      <c r="D213" s="26">
        <v>354377</v>
      </c>
      <c r="E213" s="29">
        <v>0</v>
      </c>
      <c r="F213" s="26">
        <f t="shared" si="56"/>
        <v>354377</v>
      </c>
      <c r="G213" s="26">
        <v>11841185</v>
      </c>
      <c r="H213" s="26">
        <v>30616242</v>
      </c>
      <c r="I213" s="26">
        <v>0</v>
      </c>
      <c r="J213" s="26">
        <v>30616242</v>
      </c>
      <c r="K213" s="28">
        <f t="shared" si="55"/>
        <v>1.1574803988027009E-2</v>
      </c>
    </row>
    <row r="214" spans="1:11" ht="10.7" customHeight="1" outlineLevel="2" x14ac:dyDescent="0.25">
      <c r="A214" s="15" t="s">
        <v>187</v>
      </c>
      <c r="B214" s="15" t="s">
        <v>174</v>
      </c>
      <c r="C214" s="25" t="s">
        <v>3</v>
      </c>
      <c r="D214" s="26">
        <v>70108424</v>
      </c>
      <c r="E214" s="29">
        <v>128216261</v>
      </c>
      <c r="F214" s="26">
        <f t="shared" si="56"/>
        <v>198324685</v>
      </c>
      <c r="G214" s="26">
        <v>257296124</v>
      </c>
      <c r="H214" s="26">
        <v>811297471</v>
      </c>
      <c r="I214" s="26">
        <v>669721823</v>
      </c>
      <c r="J214" s="26">
        <v>1481019294</v>
      </c>
      <c r="K214" s="28">
        <f t="shared" si="55"/>
        <v>0.13391093944789623</v>
      </c>
    </row>
    <row r="215" spans="1:11" ht="10.7" customHeight="1" outlineLevel="2" x14ac:dyDescent="0.25">
      <c r="A215" s="15" t="s">
        <v>179</v>
      </c>
      <c r="B215" s="15" t="s">
        <v>174</v>
      </c>
      <c r="C215" s="25" t="s">
        <v>3</v>
      </c>
      <c r="D215" s="26">
        <v>110293179</v>
      </c>
      <c r="E215" s="29">
        <v>178913109</v>
      </c>
      <c r="F215" s="26">
        <f t="shared" si="56"/>
        <v>289206288</v>
      </c>
      <c r="G215" s="26">
        <v>627042492</v>
      </c>
      <c r="H215" s="26">
        <v>1276348820</v>
      </c>
      <c r="I215" s="26">
        <v>1057508161</v>
      </c>
      <c r="J215" s="26">
        <v>2333856981</v>
      </c>
      <c r="K215" s="28">
        <f t="shared" si="55"/>
        <v>0.12391774232715934</v>
      </c>
    </row>
    <row r="216" spans="1:11" ht="10.7" customHeight="1" outlineLevel="2" x14ac:dyDescent="0.25">
      <c r="A216" s="15" t="s">
        <v>207</v>
      </c>
      <c r="B216" s="15" t="s">
        <v>208</v>
      </c>
      <c r="C216" s="25" t="s">
        <v>3</v>
      </c>
      <c r="D216" s="26">
        <v>5266471</v>
      </c>
      <c r="E216" s="29">
        <v>39934</v>
      </c>
      <c r="F216" s="26">
        <f t="shared" si="56"/>
        <v>5306405</v>
      </c>
      <c r="G216" s="26">
        <v>176834724</v>
      </c>
      <c r="H216" s="26">
        <v>203822083</v>
      </c>
      <c r="I216" s="26">
        <v>132071355</v>
      </c>
      <c r="J216" s="26">
        <v>335893438</v>
      </c>
      <c r="K216" s="28">
        <f t="shared" si="55"/>
        <v>1.5797882303375036E-2</v>
      </c>
    </row>
    <row r="217" spans="1:11" ht="10.7" customHeight="1" outlineLevel="2" x14ac:dyDescent="0.25">
      <c r="A217" s="15" t="s">
        <v>202</v>
      </c>
      <c r="B217" s="15" t="s">
        <v>174</v>
      </c>
      <c r="C217" s="25" t="s">
        <v>3</v>
      </c>
      <c r="D217" s="26">
        <v>717469</v>
      </c>
      <c r="E217" s="29">
        <v>128870</v>
      </c>
      <c r="F217" s="26">
        <f t="shared" si="56"/>
        <v>846339</v>
      </c>
      <c r="G217" s="26">
        <v>32041050</v>
      </c>
      <c r="H217" s="26">
        <v>36367422</v>
      </c>
      <c r="I217" s="26">
        <v>0</v>
      </c>
      <c r="J217" s="26">
        <v>36367422</v>
      </c>
      <c r="K217" s="28">
        <f t="shared" si="55"/>
        <v>2.327189977887352E-2</v>
      </c>
    </row>
    <row r="218" spans="1:11" ht="10.7" customHeight="1" outlineLevel="2" x14ac:dyDescent="0.25">
      <c r="A218" s="15" t="s">
        <v>200</v>
      </c>
      <c r="B218" s="15" t="s">
        <v>174</v>
      </c>
      <c r="C218" s="25" t="s">
        <v>3</v>
      </c>
      <c r="D218" s="26">
        <v>267242</v>
      </c>
      <c r="E218" s="29">
        <v>420955</v>
      </c>
      <c r="F218" s="26">
        <f t="shared" si="56"/>
        <v>688197</v>
      </c>
      <c r="G218" s="26">
        <v>145085195</v>
      </c>
      <c r="H218" s="26">
        <v>65208036</v>
      </c>
      <c r="I218" s="26">
        <v>270960289</v>
      </c>
      <c r="J218" s="26">
        <v>336168325</v>
      </c>
      <c r="K218" s="28">
        <f t="shared" si="55"/>
        <v>2.0471797870902919E-3</v>
      </c>
    </row>
    <row r="219" spans="1:11" ht="10.7" customHeight="1" outlineLevel="2" x14ac:dyDescent="0.25">
      <c r="A219" s="15" t="s">
        <v>176</v>
      </c>
      <c r="B219" s="15" t="s">
        <v>174</v>
      </c>
      <c r="C219" s="25" t="s">
        <v>10</v>
      </c>
      <c r="D219" s="26">
        <v>454641355</v>
      </c>
      <c r="E219" s="29">
        <v>3738256049</v>
      </c>
      <c r="F219" s="26">
        <f t="shared" si="56"/>
        <v>4192897404</v>
      </c>
      <c r="G219" s="26">
        <v>1650867781</v>
      </c>
      <c r="H219" s="26">
        <v>3257365403</v>
      </c>
      <c r="I219" s="26">
        <v>5587589002</v>
      </c>
      <c r="J219" s="26">
        <v>8844954405</v>
      </c>
      <c r="K219" s="28">
        <f t="shared" si="55"/>
        <v>0.4740439816885636</v>
      </c>
    </row>
    <row r="220" spans="1:11" ht="10.7" customHeight="1" outlineLevel="2" x14ac:dyDescent="0.25">
      <c r="A220" s="15" t="s">
        <v>211</v>
      </c>
      <c r="B220" s="15" t="s">
        <v>174</v>
      </c>
      <c r="C220" s="25" t="s">
        <v>3</v>
      </c>
      <c r="D220" s="26">
        <v>55594</v>
      </c>
      <c r="E220" s="29">
        <v>5295216</v>
      </c>
      <c r="F220" s="26">
        <f t="shared" si="56"/>
        <v>5350810</v>
      </c>
      <c r="G220" s="26">
        <v>19623858</v>
      </c>
      <c r="H220" s="26">
        <v>154439246</v>
      </c>
      <c r="I220" s="26">
        <v>0</v>
      </c>
      <c r="J220" s="26">
        <v>154439246</v>
      </c>
      <c r="K220" s="28">
        <f t="shared" si="55"/>
        <v>3.4646698547077859E-2</v>
      </c>
    </row>
    <row r="221" spans="1:11" ht="10.7" customHeight="1" outlineLevel="2" x14ac:dyDescent="0.25">
      <c r="A221" s="15" t="s">
        <v>181</v>
      </c>
      <c r="B221" s="15" t="s">
        <v>174</v>
      </c>
      <c r="C221" s="25" t="s">
        <v>3</v>
      </c>
      <c r="D221" s="26">
        <v>64280091</v>
      </c>
      <c r="E221" s="29">
        <v>172913129</v>
      </c>
      <c r="F221" s="26">
        <f t="shared" si="56"/>
        <v>237193220</v>
      </c>
      <c r="G221" s="26">
        <v>737200761</v>
      </c>
      <c r="H221" s="26">
        <v>1773943618</v>
      </c>
      <c r="I221" s="26">
        <v>841502794</v>
      </c>
      <c r="J221" s="26">
        <v>2615446412</v>
      </c>
      <c r="K221" s="28">
        <f t="shared" si="55"/>
        <v>9.0689382474719193E-2</v>
      </c>
    </row>
    <row r="222" spans="1:11" ht="10.7" customHeight="1" outlineLevel="2" x14ac:dyDescent="0.25">
      <c r="A222" s="15" t="s">
        <v>195</v>
      </c>
      <c r="B222" s="15" t="s">
        <v>174</v>
      </c>
      <c r="C222" s="25" t="s">
        <v>3</v>
      </c>
      <c r="D222" s="26">
        <v>1717308</v>
      </c>
      <c r="E222" s="29">
        <v>369391</v>
      </c>
      <c r="F222" s="26">
        <f t="shared" si="56"/>
        <v>2086699</v>
      </c>
      <c r="G222" s="26">
        <v>82798361</v>
      </c>
      <c r="H222" s="26">
        <v>26719305</v>
      </c>
      <c r="I222" s="26">
        <v>163525972</v>
      </c>
      <c r="J222" s="26">
        <v>190245277</v>
      </c>
      <c r="K222" s="28">
        <f t="shared" si="55"/>
        <v>1.0968466775656145E-2</v>
      </c>
    </row>
    <row r="223" spans="1:11" ht="10.7" customHeight="1" outlineLevel="2" x14ac:dyDescent="0.25">
      <c r="A223" s="15" t="s">
        <v>189</v>
      </c>
      <c r="B223" s="15" t="s">
        <v>174</v>
      </c>
      <c r="C223" s="25" t="s">
        <v>3</v>
      </c>
      <c r="D223" s="26">
        <v>6725318</v>
      </c>
      <c r="E223" s="29">
        <v>34803578</v>
      </c>
      <c r="F223" s="26">
        <f t="shared" si="56"/>
        <v>41528896</v>
      </c>
      <c r="G223" s="26">
        <v>95135623</v>
      </c>
      <c r="H223" s="26">
        <v>76784070</v>
      </c>
      <c r="I223" s="26">
        <v>211933325</v>
      </c>
      <c r="J223" s="26">
        <v>288717395</v>
      </c>
      <c r="K223" s="28">
        <f t="shared" si="55"/>
        <v>0.14383925845548723</v>
      </c>
    </row>
    <row r="224" spans="1:11" ht="10.7" customHeight="1" outlineLevel="2" x14ac:dyDescent="0.25">
      <c r="A224" s="15" t="s">
        <v>216</v>
      </c>
      <c r="B224" s="15" t="s">
        <v>217</v>
      </c>
      <c r="C224" s="25" t="s">
        <v>3</v>
      </c>
      <c r="D224" s="26">
        <v>8121972</v>
      </c>
      <c r="E224" s="29">
        <v>2225816</v>
      </c>
      <c r="F224" s="26">
        <f t="shared" si="56"/>
        <v>10347788</v>
      </c>
      <c r="G224" s="26">
        <v>10945028</v>
      </c>
      <c r="H224" s="26">
        <v>8452343</v>
      </c>
      <c r="I224" s="26">
        <v>42968660</v>
      </c>
      <c r="J224" s="26">
        <v>51421003</v>
      </c>
      <c r="K224" s="28">
        <f t="shared" si="55"/>
        <v>0.20123660365006882</v>
      </c>
    </row>
    <row r="225" spans="1:11" ht="10.7" customHeight="1" outlineLevel="2" x14ac:dyDescent="0.25">
      <c r="A225" s="15" t="s">
        <v>196</v>
      </c>
      <c r="B225" s="15" t="s">
        <v>174</v>
      </c>
      <c r="C225" s="25" t="s">
        <v>3</v>
      </c>
      <c r="D225" s="26">
        <v>28949929</v>
      </c>
      <c r="E225" s="29">
        <v>124132965</v>
      </c>
      <c r="F225" s="26">
        <f t="shared" si="56"/>
        <v>153082894</v>
      </c>
      <c r="G225" s="26">
        <v>2267234550</v>
      </c>
      <c r="H225" s="26">
        <v>2837323903</v>
      </c>
      <c r="I225" s="26">
        <v>3698052412</v>
      </c>
      <c r="J225" s="26">
        <v>6535376315</v>
      </c>
      <c r="K225" s="28">
        <f t="shared" si="55"/>
        <v>2.3423730573654045E-2</v>
      </c>
    </row>
    <row r="226" spans="1:11" ht="10.7" customHeight="1" outlineLevel="2" x14ac:dyDescent="0.25">
      <c r="A226" s="15" t="s">
        <v>197</v>
      </c>
      <c r="B226" s="15" t="s">
        <v>190</v>
      </c>
      <c r="C226" s="25" t="s">
        <v>6</v>
      </c>
      <c r="D226" s="26">
        <v>0</v>
      </c>
      <c r="E226" s="29">
        <v>0</v>
      </c>
      <c r="F226" s="26">
        <f t="shared" si="56"/>
        <v>0</v>
      </c>
      <c r="G226" s="26">
        <v>12599648</v>
      </c>
      <c r="H226" s="26">
        <v>90992670</v>
      </c>
      <c r="I226" s="26">
        <v>0</v>
      </c>
      <c r="J226" s="26">
        <v>90992670</v>
      </c>
      <c r="K226" s="28">
        <f t="shared" si="55"/>
        <v>0</v>
      </c>
    </row>
    <row r="227" spans="1:11" ht="10.7" customHeight="1" outlineLevel="2" x14ac:dyDescent="0.25">
      <c r="A227" s="15" t="s">
        <v>188</v>
      </c>
      <c r="B227" s="15" t="s">
        <v>174</v>
      </c>
      <c r="C227" s="25" t="s">
        <v>10</v>
      </c>
      <c r="D227" s="26">
        <v>3264955</v>
      </c>
      <c r="E227" s="29">
        <v>64033950</v>
      </c>
      <c r="F227" s="26">
        <f t="shared" si="56"/>
        <v>67298905</v>
      </c>
      <c r="G227" s="26">
        <v>79113925</v>
      </c>
      <c r="H227" s="26">
        <v>309929998</v>
      </c>
      <c r="I227" s="26">
        <v>269750312</v>
      </c>
      <c r="J227" s="26">
        <v>579680310</v>
      </c>
      <c r="K227" s="28">
        <f t="shared" si="55"/>
        <v>0.11609658606482598</v>
      </c>
    </row>
    <row r="228" spans="1:11" s="1" customFormat="1" ht="10.7" customHeight="1" outlineLevel="1" x14ac:dyDescent="0.25">
      <c r="A228" s="21"/>
      <c r="B228" s="16" t="s">
        <v>785</v>
      </c>
      <c r="C228" s="30"/>
      <c r="D228" s="32">
        <f t="shared" ref="D228:J228" si="57">SUBTOTAL(9,D192:D227)</f>
        <v>1168973365</v>
      </c>
      <c r="E228" s="32">
        <f t="shared" si="57"/>
        <v>5316894531</v>
      </c>
      <c r="F228" s="32">
        <f t="shared" si="57"/>
        <v>6485867896</v>
      </c>
      <c r="G228" s="32">
        <f t="shared" si="57"/>
        <v>12185018223</v>
      </c>
      <c r="H228" s="32">
        <f t="shared" si="57"/>
        <v>27308819395</v>
      </c>
      <c r="I228" s="32">
        <f t="shared" si="57"/>
        <v>21614400218</v>
      </c>
      <c r="J228" s="32">
        <f t="shared" si="57"/>
        <v>48923219613</v>
      </c>
      <c r="K228" s="33">
        <f t="shared" si="55"/>
        <v>0.13257238479612571</v>
      </c>
    </row>
    <row r="229" spans="1:11" ht="10.7" customHeight="1" outlineLevel="1" x14ac:dyDescent="0.25">
      <c r="A229" s="21" t="s">
        <v>988</v>
      </c>
      <c r="B229" s="15"/>
      <c r="C229" s="25"/>
      <c r="D229" s="26"/>
      <c r="E229" s="27"/>
      <c r="F229" s="26"/>
      <c r="G229" s="26"/>
      <c r="H229" s="26"/>
      <c r="I229" s="26"/>
      <c r="J229" s="26"/>
      <c r="K229" s="28"/>
    </row>
    <row r="230" spans="1:11" ht="10.7" customHeight="1" outlineLevel="2" x14ac:dyDescent="0.25">
      <c r="A230" s="15" t="s">
        <v>219</v>
      </c>
      <c r="B230" s="15" t="s">
        <v>220</v>
      </c>
      <c r="C230" s="25" t="s">
        <v>3</v>
      </c>
      <c r="D230" s="26">
        <v>4640843</v>
      </c>
      <c r="E230" s="27">
        <v>385000</v>
      </c>
      <c r="F230" s="26">
        <v>5025843</v>
      </c>
      <c r="G230" s="26">
        <v>12263251</v>
      </c>
      <c r="H230" s="26">
        <v>2807949</v>
      </c>
      <c r="I230" s="26">
        <v>29454196</v>
      </c>
      <c r="J230" s="26">
        <v>32262146</v>
      </c>
      <c r="K230" s="28">
        <f>F230/J230</f>
        <v>0.15578142259972413</v>
      </c>
    </row>
    <row r="231" spans="1:11" s="1" customFormat="1" ht="10.7" customHeight="1" outlineLevel="1" x14ac:dyDescent="0.25">
      <c r="A231" s="21"/>
      <c r="B231" s="16" t="s">
        <v>785</v>
      </c>
      <c r="C231" s="30"/>
      <c r="D231" s="31">
        <f t="shared" ref="D231:J231" si="58">SUBTOTAL(9,D230)</f>
        <v>4640843</v>
      </c>
      <c r="E231" s="32">
        <f t="shared" si="58"/>
        <v>385000</v>
      </c>
      <c r="F231" s="31">
        <f t="shared" si="58"/>
        <v>5025843</v>
      </c>
      <c r="G231" s="31">
        <f t="shared" si="58"/>
        <v>12263251</v>
      </c>
      <c r="H231" s="31">
        <f t="shared" si="58"/>
        <v>2807949</v>
      </c>
      <c r="I231" s="31">
        <f t="shared" si="58"/>
        <v>29454196</v>
      </c>
      <c r="J231" s="31">
        <f t="shared" si="58"/>
        <v>32262146</v>
      </c>
      <c r="K231" s="33">
        <f>F231/J231</f>
        <v>0.15578142259972413</v>
      </c>
    </row>
    <row r="232" spans="1:11" ht="10.7" customHeight="1" outlineLevel="1" x14ac:dyDescent="0.25">
      <c r="A232" s="21" t="s">
        <v>824</v>
      </c>
      <c r="B232" s="15"/>
      <c r="C232" s="25"/>
      <c r="D232" s="26"/>
      <c r="E232" s="27"/>
      <c r="F232" s="26"/>
      <c r="G232" s="26"/>
      <c r="H232" s="26"/>
      <c r="I232" s="26"/>
      <c r="J232" s="26"/>
      <c r="K232" s="28"/>
    </row>
    <row r="233" spans="1:11" ht="10.7" customHeight="1" outlineLevel="2" x14ac:dyDescent="0.25">
      <c r="A233" s="15" t="s">
        <v>245</v>
      </c>
      <c r="B233" s="15" t="s">
        <v>246</v>
      </c>
      <c r="C233" s="25" t="s">
        <v>6</v>
      </c>
      <c r="D233" s="26">
        <v>9783660</v>
      </c>
      <c r="E233" s="27">
        <v>1452762</v>
      </c>
      <c r="F233" s="26">
        <v>11236422</v>
      </c>
      <c r="G233" s="26">
        <v>37590865</v>
      </c>
      <c r="H233" s="26">
        <v>18887573</v>
      </c>
      <c r="I233" s="26">
        <v>99564079</v>
      </c>
      <c r="J233" s="26">
        <v>118451652</v>
      </c>
      <c r="K233" s="28">
        <f>F233/J233</f>
        <v>9.4860829800837224E-2</v>
      </c>
    </row>
    <row r="234" spans="1:11" s="1" customFormat="1" ht="10.7" customHeight="1" outlineLevel="1" x14ac:dyDescent="0.25">
      <c r="A234" s="21"/>
      <c r="B234" s="16" t="s">
        <v>785</v>
      </c>
      <c r="C234" s="30"/>
      <c r="D234" s="31">
        <f t="shared" ref="D234:J234" si="59">SUBTOTAL(9,D233)</f>
        <v>9783660</v>
      </c>
      <c r="E234" s="32">
        <f t="shared" si="59"/>
        <v>1452762</v>
      </c>
      <c r="F234" s="31">
        <f t="shared" si="59"/>
        <v>11236422</v>
      </c>
      <c r="G234" s="31">
        <f t="shared" si="59"/>
        <v>37590865</v>
      </c>
      <c r="H234" s="31">
        <f t="shared" si="59"/>
        <v>18887573</v>
      </c>
      <c r="I234" s="31">
        <f t="shared" si="59"/>
        <v>99564079</v>
      </c>
      <c r="J234" s="31">
        <f t="shared" si="59"/>
        <v>118451652</v>
      </c>
      <c r="K234" s="33">
        <f>F234/J234</f>
        <v>9.4860829800837224E-2</v>
      </c>
    </row>
    <row r="235" spans="1:11" ht="10.7" customHeight="1" outlineLevel="1" x14ac:dyDescent="0.25">
      <c r="A235" s="21" t="s">
        <v>825</v>
      </c>
      <c r="B235" s="15"/>
      <c r="C235" s="25"/>
      <c r="D235" s="26"/>
      <c r="E235" s="27"/>
      <c r="F235" s="26"/>
      <c r="G235" s="26"/>
      <c r="H235" s="26"/>
      <c r="I235" s="26"/>
      <c r="J235" s="26"/>
      <c r="K235" s="28"/>
    </row>
    <row r="236" spans="1:11" ht="10.7" customHeight="1" outlineLevel="2" x14ac:dyDescent="0.25">
      <c r="A236" s="15" t="s">
        <v>221</v>
      </c>
      <c r="B236" s="15" t="s">
        <v>222</v>
      </c>
      <c r="C236" s="25" t="s">
        <v>6</v>
      </c>
      <c r="D236" s="26">
        <v>3463277</v>
      </c>
      <c r="E236" s="27">
        <v>9508491</v>
      </c>
      <c r="F236" s="26">
        <v>12971768</v>
      </c>
      <c r="G236" s="26">
        <v>25655094</v>
      </c>
      <c r="H236" s="26">
        <v>7121403</v>
      </c>
      <c r="I236" s="26">
        <v>51927899</v>
      </c>
      <c r="J236" s="26">
        <v>59049302</v>
      </c>
      <c r="K236" s="28">
        <f>F236/J236</f>
        <v>0.2196769065957799</v>
      </c>
    </row>
    <row r="237" spans="1:11" s="1" customFormat="1" ht="10.7" customHeight="1" outlineLevel="1" x14ac:dyDescent="0.25">
      <c r="A237" s="21"/>
      <c r="B237" s="16" t="s">
        <v>785</v>
      </c>
      <c r="C237" s="30"/>
      <c r="D237" s="31">
        <f t="shared" ref="D237:J237" si="60">SUBTOTAL(9,D236)</f>
        <v>3463277</v>
      </c>
      <c r="E237" s="32">
        <f t="shared" si="60"/>
        <v>9508491</v>
      </c>
      <c r="F237" s="31">
        <f t="shared" si="60"/>
        <v>12971768</v>
      </c>
      <c r="G237" s="31">
        <f t="shared" si="60"/>
        <v>25655094</v>
      </c>
      <c r="H237" s="31">
        <f t="shared" si="60"/>
        <v>7121403</v>
      </c>
      <c r="I237" s="31">
        <f t="shared" si="60"/>
        <v>51927899</v>
      </c>
      <c r="J237" s="31">
        <f t="shared" si="60"/>
        <v>59049302</v>
      </c>
      <c r="K237" s="33">
        <f>F237/J237</f>
        <v>0.2196769065957799</v>
      </c>
    </row>
    <row r="238" spans="1:11" ht="10.7" customHeight="1" outlineLevel="1" x14ac:dyDescent="0.25">
      <c r="A238" s="21" t="s">
        <v>826</v>
      </c>
      <c r="B238" s="15"/>
      <c r="C238" s="25"/>
      <c r="D238" s="26"/>
      <c r="E238" s="27"/>
      <c r="F238" s="26"/>
      <c r="G238" s="26"/>
      <c r="H238" s="26"/>
      <c r="I238" s="26"/>
      <c r="J238" s="26"/>
      <c r="K238" s="28"/>
    </row>
    <row r="239" spans="1:11" ht="10.7" customHeight="1" outlineLevel="2" x14ac:dyDescent="0.25">
      <c r="A239" s="15" t="s">
        <v>239</v>
      </c>
      <c r="B239" s="15" t="s">
        <v>122</v>
      </c>
      <c r="C239" s="25" t="s">
        <v>3</v>
      </c>
      <c r="D239" s="26">
        <v>581380</v>
      </c>
      <c r="E239" s="29">
        <v>0</v>
      </c>
      <c r="F239" s="26">
        <f>SUM(D239:E239)</f>
        <v>581380</v>
      </c>
      <c r="G239" s="26">
        <v>13524454</v>
      </c>
      <c r="H239" s="26">
        <v>20363123</v>
      </c>
      <c r="I239" s="26">
        <v>1010387</v>
      </c>
      <c r="J239" s="26">
        <v>21373510</v>
      </c>
      <c r="K239" s="28">
        <f t="shared" ref="K239:K255" si="61">F239/J239</f>
        <v>2.7200960441219061E-2</v>
      </c>
    </row>
    <row r="240" spans="1:11" ht="10.7" customHeight="1" outlineLevel="2" x14ac:dyDescent="0.25">
      <c r="A240" s="15" t="s">
        <v>234</v>
      </c>
      <c r="B240" s="15" t="s">
        <v>235</v>
      </c>
      <c r="C240" s="25" t="s">
        <v>3</v>
      </c>
      <c r="D240" s="26">
        <v>353363</v>
      </c>
      <c r="E240" s="29">
        <v>827547</v>
      </c>
      <c r="F240" s="26">
        <f t="shared" ref="F240:F254" si="62">SUM(D240:E240)</f>
        <v>1180910</v>
      </c>
      <c r="G240" s="26">
        <v>54055197</v>
      </c>
      <c r="H240" s="26">
        <v>7680561</v>
      </c>
      <c r="I240" s="26">
        <v>192592436</v>
      </c>
      <c r="J240" s="26">
        <v>200272997</v>
      </c>
      <c r="K240" s="28">
        <f t="shared" si="61"/>
        <v>5.896501364085544E-3</v>
      </c>
    </row>
    <row r="241" spans="1:11" ht="10.7" customHeight="1" outlineLevel="2" x14ac:dyDescent="0.25">
      <c r="A241" s="15" t="s">
        <v>228</v>
      </c>
      <c r="B241" s="15" t="s">
        <v>229</v>
      </c>
      <c r="C241" s="25" t="s">
        <v>3</v>
      </c>
      <c r="D241" s="26">
        <v>752042</v>
      </c>
      <c r="E241" s="29">
        <v>255332</v>
      </c>
      <c r="F241" s="26">
        <f t="shared" si="62"/>
        <v>1007374</v>
      </c>
      <c r="G241" s="26">
        <v>79484106</v>
      </c>
      <c r="H241" s="26">
        <v>34874591</v>
      </c>
      <c r="I241" s="26">
        <v>170160448</v>
      </c>
      <c r="J241" s="26">
        <v>205035039</v>
      </c>
      <c r="K241" s="28">
        <f t="shared" si="61"/>
        <v>4.9131797419269393E-3</v>
      </c>
    </row>
    <row r="242" spans="1:11" ht="10.7" customHeight="1" outlineLevel="2" x14ac:dyDescent="0.25">
      <c r="A242" s="15" t="s">
        <v>230</v>
      </c>
      <c r="B242" s="15" t="s">
        <v>224</v>
      </c>
      <c r="C242" s="25" t="s">
        <v>3</v>
      </c>
      <c r="D242" s="26">
        <v>2662838</v>
      </c>
      <c r="E242" s="29">
        <v>3259036</v>
      </c>
      <c r="F242" s="26">
        <f t="shared" si="62"/>
        <v>5921874</v>
      </c>
      <c r="G242" s="26">
        <v>88590751</v>
      </c>
      <c r="H242" s="26">
        <v>116900165</v>
      </c>
      <c r="I242" s="26">
        <v>185507226</v>
      </c>
      <c r="J242" s="26">
        <v>302407391</v>
      </c>
      <c r="K242" s="28">
        <f t="shared" si="61"/>
        <v>1.9582438049604415E-2</v>
      </c>
    </row>
    <row r="243" spans="1:11" ht="10.7" customHeight="1" outlineLevel="2" x14ac:dyDescent="0.25">
      <c r="A243" s="15" t="s">
        <v>240</v>
      </c>
      <c r="B243" s="15" t="s">
        <v>213</v>
      </c>
      <c r="C243" s="25" t="s">
        <v>3</v>
      </c>
      <c r="D243" s="26">
        <v>14836065</v>
      </c>
      <c r="E243" s="29">
        <v>28359824</v>
      </c>
      <c r="F243" s="26">
        <f t="shared" si="62"/>
        <v>43195889</v>
      </c>
      <c r="G243" s="26">
        <v>87963062</v>
      </c>
      <c r="H243" s="26">
        <v>145254432</v>
      </c>
      <c r="I243" s="26">
        <v>172078337</v>
      </c>
      <c r="J243" s="26">
        <v>317332769</v>
      </c>
      <c r="K243" s="28">
        <f t="shared" si="61"/>
        <v>0.13612174102322222</v>
      </c>
    </row>
    <row r="244" spans="1:11" ht="10.7" customHeight="1" outlineLevel="2" x14ac:dyDescent="0.25">
      <c r="A244" s="15" t="s">
        <v>242</v>
      </c>
      <c r="B244" s="15" t="s">
        <v>237</v>
      </c>
      <c r="C244" s="25" t="s">
        <v>3</v>
      </c>
      <c r="D244" s="26">
        <v>34133</v>
      </c>
      <c r="E244" s="29">
        <v>32474</v>
      </c>
      <c r="F244" s="26">
        <f t="shared" si="62"/>
        <v>66607</v>
      </c>
      <c r="G244" s="26">
        <v>14248493</v>
      </c>
      <c r="H244" s="26">
        <v>19905038</v>
      </c>
      <c r="I244" s="26">
        <v>87112</v>
      </c>
      <c r="J244" s="26">
        <v>19992150</v>
      </c>
      <c r="K244" s="28">
        <f t="shared" si="61"/>
        <v>3.3316576756376877E-3</v>
      </c>
    </row>
    <row r="245" spans="1:11" ht="10.7" customHeight="1" outlineLevel="2" x14ac:dyDescent="0.25">
      <c r="A245" s="15" t="s">
        <v>232</v>
      </c>
      <c r="B245" s="15" t="s">
        <v>224</v>
      </c>
      <c r="C245" s="25" t="s">
        <v>3</v>
      </c>
      <c r="D245" s="26">
        <v>123333</v>
      </c>
      <c r="E245" s="29">
        <v>81639</v>
      </c>
      <c r="F245" s="26">
        <f t="shared" si="62"/>
        <v>204972</v>
      </c>
      <c r="G245" s="26">
        <v>43712163</v>
      </c>
      <c r="H245" s="26">
        <v>19178698</v>
      </c>
      <c r="I245" s="26">
        <v>239866587</v>
      </c>
      <c r="J245" s="26">
        <v>259045285</v>
      </c>
      <c r="K245" s="28">
        <f t="shared" si="61"/>
        <v>7.9125933521623454E-4</v>
      </c>
    </row>
    <row r="246" spans="1:11" ht="10.7" customHeight="1" outlineLevel="2" x14ac:dyDescent="0.25">
      <c r="A246" s="15" t="s">
        <v>231</v>
      </c>
      <c r="B246" s="15" t="s">
        <v>224</v>
      </c>
      <c r="C246" s="25" t="s">
        <v>3</v>
      </c>
      <c r="D246" s="26">
        <v>752214</v>
      </c>
      <c r="E246" s="29">
        <v>289326</v>
      </c>
      <c r="F246" s="26">
        <f t="shared" si="62"/>
        <v>1041540</v>
      </c>
      <c r="G246" s="26">
        <v>12917400</v>
      </c>
      <c r="H246" s="26">
        <v>34660700</v>
      </c>
      <c r="I246" s="26">
        <v>857850</v>
      </c>
      <c r="J246" s="26">
        <v>35518550</v>
      </c>
      <c r="K246" s="28">
        <f t="shared" si="61"/>
        <v>2.9323832194726417E-2</v>
      </c>
    </row>
    <row r="247" spans="1:11" ht="10.7" customHeight="1" outlineLevel="2" x14ac:dyDescent="0.25">
      <c r="A247" s="15" t="s">
        <v>223</v>
      </c>
      <c r="B247" s="15" t="s">
        <v>224</v>
      </c>
      <c r="C247" s="25" t="s">
        <v>3</v>
      </c>
      <c r="D247" s="26">
        <v>20282461</v>
      </c>
      <c r="E247" s="29">
        <v>181534872</v>
      </c>
      <c r="F247" s="26">
        <f t="shared" si="62"/>
        <v>201817333</v>
      </c>
      <c r="G247" s="26">
        <v>310219316</v>
      </c>
      <c r="H247" s="26">
        <v>2019842041</v>
      </c>
      <c r="I247" s="26">
        <v>1025621549</v>
      </c>
      <c r="J247" s="26">
        <v>3045463590</v>
      </c>
      <c r="K247" s="28">
        <f t="shared" si="61"/>
        <v>6.6268181193392631E-2</v>
      </c>
    </row>
    <row r="248" spans="1:11" ht="10.7" customHeight="1" outlineLevel="2" x14ac:dyDescent="0.25">
      <c r="A248" s="15" t="s">
        <v>225</v>
      </c>
      <c r="B248" s="15" t="s">
        <v>226</v>
      </c>
      <c r="C248" s="25" t="s">
        <v>3</v>
      </c>
      <c r="D248" s="26">
        <v>19199827</v>
      </c>
      <c r="E248" s="29">
        <v>64926285</v>
      </c>
      <c r="F248" s="26">
        <f t="shared" si="62"/>
        <v>84126112</v>
      </c>
      <c r="G248" s="26">
        <v>203892318</v>
      </c>
      <c r="H248" s="26">
        <v>1042493176</v>
      </c>
      <c r="I248" s="26">
        <v>697859417</v>
      </c>
      <c r="J248" s="26">
        <v>1740352593</v>
      </c>
      <c r="K248" s="28">
        <f t="shared" si="61"/>
        <v>4.8338544923810157E-2</v>
      </c>
    </row>
    <row r="249" spans="1:11" ht="10.7" customHeight="1" outlineLevel="2" x14ac:dyDescent="0.25">
      <c r="A249" s="15" t="s">
        <v>238</v>
      </c>
      <c r="B249" s="15" t="s">
        <v>122</v>
      </c>
      <c r="C249" s="25" t="s">
        <v>3</v>
      </c>
      <c r="D249" s="26">
        <v>0</v>
      </c>
      <c r="E249" s="29">
        <v>0</v>
      </c>
      <c r="F249" s="26">
        <f t="shared" si="62"/>
        <v>0</v>
      </c>
      <c r="G249" s="26">
        <v>15759346</v>
      </c>
      <c r="H249" s="26">
        <v>76141106</v>
      </c>
      <c r="I249" s="26">
        <v>19356718</v>
      </c>
      <c r="J249" s="26">
        <v>95497824</v>
      </c>
      <c r="K249" s="28">
        <f t="shared" si="61"/>
        <v>0</v>
      </c>
    </row>
    <row r="250" spans="1:11" ht="10.7" customHeight="1" outlineLevel="2" x14ac:dyDescent="0.25">
      <c r="A250" s="15" t="s">
        <v>233</v>
      </c>
      <c r="B250" s="15" t="s">
        <v>224</v>
      </c>
      <c r="C250" s="25" t="s">
        <v>3</v>
      </c>
      <c r="D250" s="26">
        <v>273075</v>
      </c>
      <c r="E250" s="29">
        <v>607939</v>
      </c>
      <c r="F250" s="26">
        <f t="shared" si="62"/>
        <v>881014</v>
      </c>
      <c r="G250" s="26">
        <v>22786908</v>
      </c>
      <c r="H250" s="26">
        <v>78934733</v>
      </c>
      <c r="I250" s="26">
        <v>3216745</v>
      </c>
      <c r="J250" s="26">
        <v>82151478</v>
      </c>
      <c r="K250" s="28">
        <f t="shared" si="61"/>
        <v>1.0724262319419257E-2</v>
      </c>
    </row>
    <row r="251" spans="1:11" ht="10.7" customHeight="1" outlineLevel="2" x14ac:dyDescent="0.25">
      <c r="A251" s="15" t="s">
        <v>241</v>
      </c>
      <c r="B251" s="15" t="s">
        <v>128</v>
      </c>
      <c r="C251" s="25" t="s">
        <v>10</v>
      </c>
      <c r="D251" s="26">
        <v>18440674</v>
      </c>
      <c r="E251" s="29">
        <v>14710333</v>
      </c>
      <c r="F251" s="26">
        <f t="shared" si="62"/>
        <v>33151007</v>
      </c>
      <c r="G251" s="26">
        <v>169485581</v>
      </c>
      <c r="H251" s="26">
        <v>215505712</v>
      </c>
      <c r="I251" s="26">
        <v>343377361</v>
      </c>
      <c r="J251" s="26">
        <v>558883073</v>
      </c>
      <c r="K251" s="28">
        <f t="shared" si="61"/>
        <v>5.9316534354941899E-2</v>
      </c>
    </row>
    <row r="252" spans="1:11" ht="10.7" customHeight="1" outlineLevel="2" x14ac:dyDescent="0.25">
      <c r="A252" s="15" t="s">
        <v>227</v>
      </c>
      <c r="B252" s="15" t="s">
        <v>224</v>
      </c>
      <c r="C252" s="25" t="s">
        <v>10</v>
      </c>
      <c r="D252" s="26">
        <v>24443046</v>
      </c>
      <c r="E252" s="29">
        <v>64753390</v>
      </c>
      <c r="F252" s="26">
        <f t="shared" si="62"/>
        <v>89196436</v>
      </c>
      <c r="G252" s="26">
        <v>287922811</v>
      </c>
      <c r="H252" s="26">
        <v>639516527</v>
      </c>
      <c r="I252" s="26">
        <v>459460280</v>
      </c>
      <c r="J252" s="26">
        <v>1098976807</v>
      </c>
      <c r="K252" s="28">
        <f t="shared" si="61"/>
        <v>8.1163165074874963E-2</v>
      </c>
    </row>
    <row r="253" spans="1:11" ht="10.7" customHeight="1" outlineLevel="2" x14ac:dyDescent="0.25">
      <c r="A253" s="15" t="s">
        <v>236</v>
      </c>
      <c r="B253" s="15" t="s">
        <v>237</v>
      </c>
      <c r="C253" s="25" t="s">
        <v>3</v>
      </c>
      <c r="D253" s="26">
        <v>13522708</v>
      </c>
      <c r="E253" s="29">
        <v>13063529</v>
      </c>
      <c r="F253" s="26">
        <f t="shared" si="62"/>
        <v>26586237</v>
      </c>
      <c r="G253" s="26">
        <v>221099709</v>
      </c>
      <c r="H253" s="26">
        <v>277417854</v>
      </c>
      <c r="I253" s="26">
        <v>394469703</v>
      </c>
      <c r="J253" s="26">
        <v>671887557</v>
      </c>
      <c r="K253" s="28">
        <f t="shared" si="61"/>
        <v>3.9569473676084169E-2</v>
      </c>
    </row>
    <row r="254" spans="1:11" ht="10.7" customHeight="1" outlineLevel="2" x14ac:dyDescent="0.25">
      <c r="A254" s="15" t="s">
        <v>243</v>
      </c>
      <c r="B254" s="15" t="s">
        <v>244</v>
      </c>
      <c r="C254" s="25" t="s">
        <v>3</v>
      </c>
      <c r="D254" s="26">
        <v>0</v>
      </c>
      <c r="E254" s="29">
        <v>0</v>
      </c>
      <c r="F254" s="26">
        <f t="shared" si="62"/>
        <v>0</v>
      </c>
      <c r="G254" s="26">
        <v>24644635</v>
      </c>
      <c r="H254" s="26">
        <v>1922149</v>
      </c>
      <c r="I254" s="26">
        <v>109333739</v>
      </c>
      <c r="J254" s="26">
        <v>111255888</v>
      </c>
      <c r="K254" s="28">
        <f t="shared" si="61"/>
        <v>0</v>
      </c>
    </row>
    <row r="255" spans="1:11" s="1" customFormat="1" ht="10.7" customHeight="1" outlineLevel="1" x14ac:dyDescent="0.25">
      <c r="A255" s="21"/>
      <c r="B255" s="16" t="s">
        <v>785</v>
      </c>
      <c r="C255" s="30"/>
      <c r="D255" s="31">
        <f t="shared" ref="D255:J255" si="63">SUBTOTAL(9,D239:D254)</f>
        <v>116257159</v>
      </c>
      <c r="E255" s="32">
        <f t="shared" si="63"/>
        <v>372701526</v>
      </c>
      <c r="F255" s="31">
        <f t="shared" si="63"/>
        <v>488958685</v>
      </c>
      <c r="G255" s="31">
        <f t="shared" si="63"/>
        <v>1650306250</v>
      </c>
      <c r="H255" s="31">
        <f t="shared" si="63"/>
        <v>4750590606</v>
      </c>
      <c r="I255" s="31">
        <f t="shared" si="63"/>
        <v>4014855895</v>
      </c>
      <c r="J255" s="31">
        <f t="shared" si="63"/>
        <v>8765446501</v>
      </c>
      <c r="K255" s="33">
        <f t="shared" si="61"/>
        <v>5.5782518887568078E-2</v>
      </c>
    </row>
    <row r="256" spans="1:11" ht="10.7" customHeight="1" outlineLevel="1" x14ac:dyDescent="0.25">
      <c r="A256" s="21" t="s">
        <v>964</v>
      </c>
      <c r="B256" s="15"/>
      <c r="C256" s="25"/>
      <c r="D256" s="26"/>
      <c r="E256" s="27"/>
      <c r="F256" s="26"/>
      <c r="G256" s="26"/>
      <c r="H256" s="26"/>
      <c r="I256" s="26"/>
      <c r="J256" s="26"/>
      <c r="K256" s="28"/>
    </row>
    <row r="257" spans="1:11" ht="10.7" customHeight="1" outlineLevel="2" x14ac:dyDescent="0.25">
      <c r="A257" s="15" t="s">
        <v>247</v>
      </c>
      <c r="B257" s="15" t="s">
        <v>970</v>
      </c>
      <c r="C257" s="25" t="s">
        <v>10</v>
      </c>
      <c r="D257" s="26">
        <v>8493343</v>
      </c>
      <c r="E257" s="27">
        <v>5021079</v>
      </c>
      <c r="F257" s="26">
        <v>13514422</v>
      </c>
      <c r="G257" s="26">
        <v>25760130</v>
      </c>
      <c r="H257" s="26">
        <v>8494222</v>
      </c>
      <c r="I257" s="26">
        <v>64460347</v>
      </c>
      <c r="J257" s="26">
        <v>72954569</v>
      </c>
      <c r="K257" s="28">
        <f>F257/J257</f>
        <v>0.18524435392113686</v>
      </c>
    </row>
    <row r="258" spans="1:11" s="1" customFormat="1" ht="10.7" customHeight="1" outlineLevel="1" x14ac:dyDescent="0.25">
      <c r="A258" s="21"/>
      <c r="B258" s="16" t="s">
        <v>785</v>
      </c>
      <c r="C258" s="30"/>
      <c r="D258" s="31">
        <f t="shared" ref="D258:J258" si="64">SUBTOTAL(9,D257)</f>
        <v>8493343</v>
      </c>
      <c r="E258" s="32">
        <f t="shared" si="64"/>
        <v>5021079</v>
      </c>
      <c r="F258" s="31">
        <f t="shared" si="64"/>
        <v>13514422</v>
      </c>
      <c r="G258" s="31">
        <f t="shared" si="64"/>
        <v>25760130</v>
      </c>
      <c r="H258" s="31">
        <f t="shared" si="64"/>
        <v>8494222</v>
      </c>
      <c r="I258" s="31">
        <f t="shared" si="64"/>
        <v>64460347</v>
      </c>
      <c r="J258" s="31">
        <f t="shared" si="64"/>
        <v>72954569</v>
      </c>
      <c r="K258" s="33">
        <f>F258/J258</f>
        <v>0.18524435392113686</v>
      </c>
    </row>
    <row r="259" spans="1:11" ht="10.7" customHeight="1" outlineLevel="1" x14ac:dyDescent="0.25">
      <c r="A259" s="21" t="s">
        <v>827</v>
      </c>
      <c r="B259" s="15"/>
      <c r="C259" s="25"/>
      <c r="D259" s="26"/>
      <c r="E259" s="27"/>
      <c r="F259" s="26"/>
      <c r="G259" s="26"/>
      <c r="H259" s="26"/>
      <c r="I259" s="26"/>
      <c r="J259" s="26"/>
      <c r="K259" s="28"/>
    </row>
    <row r="260" spans="1:11" ht="10.7" customHeight="1" outlineLevel="2" x14ac:dyDescent="0.25">
      <c r="A260" s="15" t="s">
        <v>248</v>
      </c>
      <c r="B260" s="15" t="s">
        <v>249</v>
      </c>
      <c r="C260" s="25" t="s">
        <v>6</v>
      </c>
      <c r="D260" s="26">
        <v>1828713</v>
      </c>
      <c r="E260" s="27">
        <v>6969832</v>
      </c>
      <c r="F260" s="26">
        <v>8798545</v>
      </c>
      <c r="G260" s="26">
        <v>11133910</v>
      </c>
      <c r="H260" s="26">
        <v>7897623</v>
      </c>
      <c r="I260" s="26">
        <v>43053639</v>
      </c>
      <c r="J260" s="26">
        <v>50951262</v>
      </c>
      <c r="K260" s="28">
        <f>F260/J260</f>
        <v>0.17268551660212067</v>
      </c>
    </row>
    <row r="261" spans="1:11" s="1" customFormat="1" ht="10.7" customHeight="1" outlineLevel="1" thickBot="1" x14ac:dyDescent="0.3">
      <c r="A261" s="22"/>
      <c r="B261" s="14" t="s">
        <v>785</v>
      </c>
      <c r="C261" s="34"/>
      <c r="D261" s="35">
        <f t="shared" ref="D261:J261" si="65">SUBTOTAL(9,D260)</f>
        <v>1828713</v>
      </c>
      <c r="E261" s="36">
        <f t="shared" si="65"/>
        <v>6969832</v>
      </c>
      <c r="F261" s="35">
        <f t="shared" si="65"/>
        <v>8798545</v>
      </c>
      <c r="G261" s="35">
        <f t="shared" si="65"/>
        <v>11133910</v>
      </c>
      <c r="H261" s="35">
        <f t="shared" si="65"/>
        <v>7897623</v>
      </c>
      <c r="I261" s="35">
        <f t="shared" si="65"/>
        <v>43053639</v>
      </c>
      <c r="J261" s="35">
        <f t="shared" si="65"/>
        <v>50951262</v>
      </c>
      <c r="K261" s="37">
        <f>F261/J261</f>
        <v>0.17268551660212067</v>
      </c>
    </row>
    <row r="262" spans="1:11" ht="10.7" customHeight="1" outlineLevel="1" x14ac:dyDescent="0.25">
      <c r="A262" s="21" t="s">
        <v>828</v>
      </c>
      <c r="B262" s="15"/>
      <c r="C262" s="25"/>
      <c r="D262" s="26"/>
      <c r="E262" s="27"/>
      <c r="F262" s="26"/>
      <c r="G262" s="26"/>
      <c r="H262" s="26"/>
      <c r="I262" s="26"/>
      <c r="J262" s="26"/>
      <c r="K262" s="28"/>
    </row>
    <row r="263" spans="1:11" ht="10.7" customHeight="1" outlineLevel="2" x14ac:dyDescent="0.25">
      <c r="A263" s="15" t="s">
        <v>253</v>
      </c>
      <c r="B263" s="15" t="s">
        <v>251</v>
      </c>
      <c r="C263" s="25" t="s">
        <v>6</v>
      </c>
      <c r="D263" s="26">
        <v>0</v>
      </c>
      <c r="E263" s="27">
        <v>848000</v>
      </c>
      <c r="F263" s="26">
        <v>848000</v>
      </c>
      <c r="G263" s="26">
        <v>10035000</v>
      </c>
      <c r="H263" s="26">
        <v>37954000</v>
      </c>
      <c r="I263" s="26">
        <v>0</v>
      </c>
      <c r="J263" s="26">
        <v>37954000</v>
      </c>
      <c r="K263" s="28">
        <f>F263/J263</f>
        <v>2.2342836064709912E-2</v>
      </c>
    </row>
    <row r="264" spans="1:11" ht="10.7" customHeight="1" outlineLevel="2" x14ac:dyDescent="0.25">
      <c r="A264" s="15" t="s">
        <v>250</v>
      </c>
      <c r="B264" s="15" t="s">
        <v>251</v>
      </c>
      <c r="C264" s="25" t="s">
        <v>10</v>
      </c>
      <c r="D264" s="26">
        <v>49344792</v>
      </c>
      <c r="E264" s="27">
        <v>93506151</v>
      </c>
      <c r="F264" s="26">
        <v>142850943</v>
      </c>
      <c r="G264" s="26">
        <v>278085620</v>
      </c>
      <c r="H264" s="26">
        <v>628091709</v>
      </c>
      <c r="I264" s="26">
        <v>586343911</v>
      </c>
      <c r="J264" s="26">
        <v>1214435621</v>
      </c>
      <c r="K264" s="28">
        <f>F264/J264</f>
        <v>0.11762743164793912</v>
      </c>
    </row>
    <row r="265" spans="1:11" ht="10.7" customHeight="1" outlineLevel="2" x14ac:dyDescent="0.25">
      <c r="A265" s="15" t="s">
        <v>252</v>
      </c>
      <c r="B265" s="15" t="s">
        <v>251</v>
      </c>
      <c r="C265" s="25" t="s">
        <v>6</v>
      </c>
      <c r="D265" s="26">
        <v>20871778</v>
      </c>
      <c r="E265" s="27">
        <v>332924</v>
      </c>
      <c r="F265" s="26">
        <v>21204702</v>
      </c>
      <c r="G265" s="26">
        <v>130291995</v>
      </c>
      <c r="H265" s="26">
        <v>379946652</v>
      </c>
      <c r="I265" s="26">
        <v>429263904</v>
      </c>
      <c r="J265" s="26">
        <v>809210556</v>
      </c>
      <c r="K265" s="28">
        <f>F265/J265</f>
        <v>2.6204183624119703E-2</v>
      </c>
    </row>
    <row r="266" spans="1:11" s="1" customFormat="1" ht="10.7" customHeight="1" outlineLevel="1" x14ac:dyDescent="0.25">
      <c r="A266" s="21"/>
      <c r="B266" s="16" t="s">
        <v>785</v>
      </c>
      <c r="C266" s="30"/>
      <c r="D266" s="31">
        <f t="shared" ref="D266:J266" si="66">SUBTOTAL(9,D263:D265)</f>
        <v>70216570</v>
      </c>
      <c r="E266" s="32">
        <f t="shared" si="66"/>
        <v>94687075</v>
      </c>
      <c r="F266" s="31">
        <f t="shared" si="66"/>
        <v>164903645</v>
      </c>
      <c r="G266" s="31">
        <f t="shared" si="66"/>
        <v>418412615</v>
      </c>
      <c r="H266" s="31">
        <f t="shared" si="66"/>
        <v>1045992361</v>
      </c>
      <c r="I266" s="31">
        <f t="shared" si="66"/>
        <v>1015607815</v>
      </c>
      <c r="J266" s="31">
        <f t="shared" si="66"/>
        <v>2061600177</v>
      </c>
      <c r="K266" s="33">
        <f>F266/J266</f>
        <v>7.9988179492671826E-2</v>
      </c>
    </row>
    <row r="267" spans="1:11" ht="10.7" customHeight="1" outlineLevel="1" x14ac:dyDescent="0.25">
      <c r="A267" s="21" t="s">
        <v>989</v>
      </c>
      <c r="B267" s="15"/>
      <c r="C267" s="25"/>
      <c r="D267" s="26"/>
      <c r="E267" s="27"/>
      <c r="F267" s="26"/>
      <c r="G267" s="26"/>
      <c r="H267" s="26"/>
      <c r="I267" s="26"/>
      <c r="J267" s="26"/>
      <c r="K267" s="28"/>
    </row>
    <row r="268" spans="1:11" ht="10.7" customHeight="1" outlineLevel="2" x14ac:dyDescent="0.25">
      <c r="A268" s="15" t="s">
        <v>268</v>
      </c>
      <c r="B268" s="15" t="s">
        <v>261</v>
      </c>
      <c r="C268" s="25" t="s">
        <v>6</v>
      </c>
      <c r="D268" s="26">
        <v>50472125</v>
      </c>
      <c r="E268" s="27">
        <v>776958</v>
      </c>
      <c r="F268" s="26">
        <f>SUM(D268:E268)</f>
        <v>51249083</v>
      </c>
      <c r="G268" s="26">
        <v>170708385</v>
      </c>
      <c r="H268" s="26">
        <v>251855954</v>
      </c>
      <c r="I268" s="26">
        <v>246545113</v>
      </c>
      <c r="J268" s="26">
        <v>498401067</v>
      </c>
      <c r="K268" s="28">
        <f t="shared" ref="K268:K279" si="67">F268/J268</f>
        <v>0.10282699294461983</v>
      </c>
    </row>
    <row r="269" spans="1:11" ht="10.7" customHeight="1" outlineLevel="2" x14ac:dyDescent="0.25">
      <c r="A269" s="15" t="s">
        <v>266</v>
      </c>
      <c r="B269" s="15" t="s">
        <v>261</v>
      </c>
      <c r="C269" s="25" t="s">
        <v>3</v>
      </c>
      <c r="D269" s="26">
        <v>24652</v>
      </c>
      <c r="E269" s="27">
        <v>0</v>
      </c>
      <c r="F269" s="26">
        <f t="shared" ref="F269:F278" si="68">SUM(D269:E269)</f>
        <v>24652</v>
      </c>
      <c r="G269" s="26">
        <v>5755605</v>
      </c>
      <c r="H269" s="26">
        <v>18566468</v>
      </c>
      <c r="I269" s="26">
        <v>0</v>
      </c>
      <c r="J269" s="26">
        <v>18566468</v>
      </c>
      <c r="K269" s="28">
        <f t="shared" si="67"/>
        <v>1.327770042207274E-3</v>
      </c>
    </row>
    <row r="270" spans="1:11" ht="10.7" customHeight="1" outlineLevel="2" x14ac:dyDescent="0.25">
      <c r="A270" s="15" t="s">
        <v>265</v>
      </c>
      <c r="B270" s="15" t="s">
        <v>261</v>
      </c>
      <c r="C270" s="25" t="s">
        <v>6</v>
      </c>
      <c r="D270" s="26">
        <v>2595</v>
      </c>
      <c r="E270" s="27">
        <v>0</v>
      </c>
      <c r="F270" s="26">
        <f t="shared" si="68"/>
        <v>2595</v>
      </c>
      <c r="G270" s="26">
        <v>21990714</v>
      </c>
      <c r="H270" s="26">
        <v>118953073</v>
      </c>
      <c r="I270" s="26">
        <v>0</v>
      </c>
      <c r="J270" s="26">
        <v>118953073</v>
      </c>
      <c r="K270" s="28">
        <f t="shared" si="67"/>
        <v>2.1815325443504936E-5</v>
      </c>
    </row>
    <row r="271" spans="1:11" ht="10.7" customHeight="1" outlineLevel="2" x14ac:dyDescent="0.25">
      <c r="A271" s="15" t="s">
        <v>263</v>
      </c>
      <c r="B271" s="15" t="s">
        <v>261</v>
      </c>
      <c r="C271" s="25" t="s">
        <v>3</v>
      </c>
      <c r="D271" s="26">
        <v>40765634</v>
      </c>
      <c r="E271" s="27">
        <v>228092916</v>
      </c>
      <c r="F271" s="26">
        <f t="shared" si="68"/>
        <v>268858550</v>
      </c>
      <c r="G271" s="26">
        <v>695824032</v>
      </c>
      <c r="H271" s="26">
        <v>4549716500</v>
      </c>
      <c r="I271" s="26">
        <v>3107741653</v>
      </c>
      <c r="J271" s="26">
        <v>7657458153</v>
      </c>
      <c r="K271" s="28">
        <f t="shared" si="67"/>
        <v>3.5110678325374588E-2</v>
      </c>
    </row>
    <row r="272" spans="1:11" ht="10.7" customHeight="1" outlineLevel="2" x14ac:dyDescent="0.25">
      <c r="A272" s="15" t="s">
        <v>272</v>
      </c>
      <c r="B272" s="15" t="s">
        <v>261</v>
      </c>
      <c r="C272" s="25" t="s">
        <v>3</v>
      </c>
      <c r="D272" s="26">
        <v>298836</v>
      </c>
      <c r="E272" s="27">
        <v>0</v>
      </c>
      <c r="F272" s="26">
        <f t="shared" si="68"/>
        <v>298836</v>
      </c>
      <c r="G272" s="26">
        <v>17541719</v>
      </c>
      <c r="H272" s="26">
        <v>31047526</v>
      </c>
      <c r="I272" s="26">
        <v>1748361</v>
      </c>
      <c r="J272" s="26">
        <v>32795888</v>
      </c>
      <c r="K272" s="28">
        <f t="shared" si="67"/>
        <v>9.1119959916926164E-3</v>
      </c>
    </row>
    <row r="273" spans="1:11" ht="10.7" customHeight="1" outlineLevel="2" x14ac:dyDescent="0.25">
      <c r="A273" s="15" t="s">
        <v>270</v>
      </c>
      <c r="B273" s="15" t="s">
        <v>271</v>
      </c>
      <c r="C273" s="25" t="s">
        <v>3</v>
      </c>
      <c r="D273" s="26">
        <v>313134</v>
      </c>
      <c r="E273" s="27">
        <v>0</v>
      </c>
      <c r="F273" s="26">
        <f t="shared" si="68"/>
        <v>313134</v>
      </c>
      <c r="G273" s="26">
        <v>59384478</v>
      </c>
      <c r="H273" s="26">
        <v>28421288</v>
      </c>
      <c r="I273" s="26">
        <v>604057475</v>
      </c>
      <c r="J273" s="26">
        <v>632478763</v>
      </c>
      <c r="K273" s="28">
        <f t="shared" si="67"/>
        <v>4.9509014107403321E-4</v>
      </c>
    </row>
    <row r="274" spans="1:11" ht="10.7" customHeight="1" outlineLevel="2" x14ac:dyDescent="0.25">
      <c r="A274" s="15" t="s">
        <v>267</v>
      </c>
      <c r="B274" s="15" t="s">
        <v>261</v>
      </c>
      <c r="C274" s="25" t="s">
        <v>3</v>
      </c>
      <c r="D274" s="26">
        <v>31405193</v>
      </c>
      <c r="E274" s="27">
        <v>4195328</v>
      </c>
      <c r="F274" s="26">
        <f t="shared" si="68"/>
        <v>35600521</v>
      </c>
      <c r="G274" s="26">
        <v>373383036</v>
      </c>
      <c r="H274" s="26">
        <v>2104351167</v>
      </c>
      <c r="I274" s="26">
        <v>1286920681</v>
      </c>
      <c r="J274" s="26">
        <v>3391271848</v>
      </c>
      <c r="K274" s="28">
        <f t="shared" si="67"/>
        <v>1.0497690127966409E-2</v>
      </c>
    </row>
    <row r="275" spans="1:11" ht="10.7" customHeight="1" outlineLevel="2" x14ac:dyDescent="0.25">
      <c r="A275" s="15" t="s">
        <v>262</v>
      </c>
      <c r="B275" s="15" t="s">
        <v>261</v>
      </c>
      <c r="C275" s="25" t="s">
        <v>10</v>
      </c>
      <c r="D275" s="26">
        <v>16918993</v>
      </c>
      <c r="E275" s="27">
        <v>4989227</v>
      </c>
      <c r="F275" s="26">
        <f t="shared" si="68"/>
        <v>21908220</v>
      </c>
      <c r="G275" s="26">
        <v>277700567</v>
      </c>
      <c r="H275" s="26">
        <v>1505114949</v>
      </c>
      <c r="I275" s="26">
        <v>1226269522</v>
      </c>
      <c r="J275" s="26">
        <v>2731384471</v>
      </c>
      <c r="K275" s="28">
        <f t="shared" si="67"/>
        <v>8.0209213432260156E-3</v>
      </c>
    </row>
    <row r="276" spans="1:11" ht="10.7" customHeight="1" outlineLevel="2" x14ac:dyDescent="0.25">
      <c r="A276" s="15" t="s">
        <v>264</v>
      </c>
      <c r="B276" s="15" t="s">
        <v>261</v>
      </c>
      <c r="C276" s="25" t="s">
        <v>10</v>
      </c>
      <c r="D276" s="26">
        <v>13162600</v>
      </c>
      <c r="E276" s="27">
        <v>2471528</v>
      </c>
      <c r="F276" s="26">
        <f t="shared" si="68"/>
        <v>15634128</v>
      </c>
      <c r="G276" s="26">
        <v>254817832</v>
      </c>
      <c r="H276" s="26">
        <v>1764922158</v>
      </c>
      <c r="I276" s="26">
        <v>1029301464</v>
      </c>
      <c r="J276" s="26">
        <v>2794223622</v>
      </c>
      <c r="K276" s="28">
        <f t="shared" si="67"/>
        <v>5.5951599137973361E-3</v>
      </c>
    </row>
    <row r="277" spans="1:11" ht="10.7" customHeight="1" outlineLevel="2" x14ac:dyDescent="0.25">
      <c r="A277" s="15" t="s">
        <v>269</v>
      </c>
      <c r="B277" s="15" t="s">
        <v>261</v>
      </c>
      <c r="C277" s="25" t="s">
        <v>3</v>
      </c>
      <c r="D277" s="26">
        <v>11807522</v>
      </c>
      <c r="E277" s="27">
        <v>580769</v>
      </c>
      <c r="F277" s="26">
        <f t="shared" si="68"/>
        <v>12388291</v>
      </c>
      <c r="G277" s="26">
        <v>155084364</v>
      </c>
      <c r="H277" s="26">
        <v>749535278</v>
      </c>
      <c r="I277" s="26">
        <v>703132457</v>
      </c>
      <c r="J277" s="26">
        <v>1452667735</v>
      </c>
      <c r="K277" s="28">
        <f t="shared" si="67"/>
        <v>8.5279590793692402E-3</v>
      </c>
    </row>
    <row r="278" spans="1:11" ht="10.7" customHeight="1" outlineLevel="2" x14ac:dyDescent="0.25">
      <c r="A278" s="15" t="s">
        <v>260</v>
      </c>
      <c r="B278" s="15" t="s">
        <v>261</v>
      </c>
      <c r="C278" s="25" t="s">
        <v>3</v>
      </c>
      <c r="D278" s="26">
        <v>43813000</v>
      </c>
      <c r="E278" s="27">
        <v>295804929</v>
      </c>
      <c r="F278" s="26">
        <f t="shared" si="68"/>
        <v>339617929</v>
      </c>
      <c r="G278" s="26">
        <v>555343156</v>
      </c>
      <c r="H278" s="26">
        <v>1049041408</v>
      </c>
      <c r="I278" s="26">
        <v>1049900055</v>
      </c>
      <c r="J278" s="26">
        <v>2098941463</v>
      </c>
      <c r="K278" s="28">
        <f t="shared" si="67"/>
        <v>0.16180438329832544</v>
      </c>
    </row>
    <row r="279" spans="1:11" s="1" customFormat="1" ht="10.7" customHeight="1" outlineLevel="1" x14ac:dyDescent="0.25">
      <c r="A279" s="21"/>
      <c r="B279" s="16" t="s">
        <v>785</v>
      </c>
      <c r="C279" s="30"/>
      <c r="D279" s="31">
        <f t="shared" ref="D279:J279" si="69">SUBTOTAL(9,D268:D278)</f>
        <v>208984284</v>
      </c>
      <c r="E279" s="32">
        <f t="shared" si="69"/>
        <v>536911655</v>
      </c>
      <c r="F279" s="31">
        <f t="shared" si="69"/>
        <v>745895939</v>
      </c>
      <c r="G279" s="31">
        <f t="shared" si="69"/>
        <v>2587533888</v>
      </c>
      <c r="H279" s="31">
        <f t="shared" si="69"/>
        <v>12171525769</v>
      </c>
      <c r="I279" s="31">
        <f t="shared" si="69"/>
        <v>9255616781</v>
      </c>
      <c r="J279" s="31">
        <f t="shared" si="69"/>
        <v>21427142551</v>
      </c>
      <c r="K279" s="33">
        <f t="shared" si="67"/>
        <v>3.4810798370554979E-2</v>
      </c>
    </row>
    <row r="280" spans="1:11" ht="10.7" customHeight="1" outlineLevel="1" x14ac:dyDescent="0.25">
      <c r="A280" s="21" t="s">
        <v>829</v>
      </c>
      <c r="B280" s="15"/>
      <c r="C280" s="25"/>
      <c r="D280" s="26"/>
      <c r="E280" s="27"/>
      <c r="F280" s="26"/>
      <c r="G280" s="26"/>
      <c r="H280" s="26"/>
      <c r="I280" s="26"/>
      <c r="J280" s="26"/>
      <c r="K280" s="28"/>
    </row>
    <row r="281" spans="1:11" ht="10.7" customHeight="1" outlineLevel="2" x14ac:dyDescent="0.25">
      <c r="A281" s="15" t="s">
        <v>256</v>
      </c>
      <c r="B281" s="15" t="s">
        <v>257</v>
      </c>
      <c r="C281" s="25" t="s">
        <v>3</v>
      </c>
      <c r="D281" s="26">
        <v>31488242</v>
      </c>
      <c r="E281" s="27">
        <v>45225828</v>
      </c>
      <c r="F281" s="26">
        <f>SUM(D281:E281)</f>
        <v>76714070</v>
      </c>
      <c r="G281" s="26">
        <v>282114364</v>
      </c>
      <c r="H281" s="26">
        <v>364305376</v>
      </c>
      <c r="I281" s="26">
        <v>628975959</v>
      </c>
      <c r="J281" s="26">
        <v>993281335</v>
      </c>
      <c r="K281" s="28">
        <f>F281/J281</f>
        <v>7.723297246897326E-2</v>
      </c>
    </row>
    <row r="282" spans="1:11" ht="10.7" customHeight="1" outlineLevel="2" x14ac:dyDescent="0.25">
      <c r="A282" s="15" t="s">
        <v>254</v>
      </c>
      <c r="B282" s="15" t="s">
        <v>255</v>
      </c>
      <c r="C282" s="25" t="s">
        <v>3</v>
      </c>
      <c r="D282" s="26">
        <v>7765676</v>
      </c>
      <c r="E282" s="27">
        <v>0</v>
      </c>
      <c r="F282" s="26">
        <f t="shared" ref="F282:F283" si="70">SUM(D282:E282)</f>
        <v>7765676</v>
      </c>
      <c r="G282" s="26">
        <v>18518851</v>
      </c>
      <c r="H282" s="26">
        <v>18408655</v>
      </c>
      <c r="I282" s="26">
        <v>129862600</v>
      </c>
      <c r="J282" s="26">
        <v>148271255</v>
      </c>
      <c r="K282" s="28">
        <f>F282/J282</f>
        <v>5.237479105440903E-2</v>
      </c>
    </row>
    <row r="283" spans="1:11" ht="10.7" customHeight="1" outlineLevel="2" x14ac:dyDescent="0.25">
      <c r="A283" s="15" t="s">
        <v>258</v>
      </c>
      <c r="B283" s="15" t="s">
        <v>259</v>
      </c>
      <c r="C283" s="25" t="s">
        <v>3</v>
      </c>
      <c r="D283" s="26">
        <v>16275653</v>
      </c>
      <c r="E283" s="27">
        <v>22275663</v>
      </c>
      <c r="F283" s="26">
        <f t="shared" si="70"/>
        <v>38551316</v>
      </c>
      <c r="G283" s="26">
        <v>63420193</v>
      </c>
      <c r="H283" s="26">
        <v>86047363</v>
      </c>
      <c r="I283" s="26">
        <v>194544705</v>
      </c>
      <c r="J283" s="26">
        <v>280592068</v>
      </c>
      <c r="K283" s="28">
        <f>F283/J283</f>
        <v>0.13739275053206423</v>
      </c>
    </row>
    <row r="284" spans="1:11" s="1" customFormat="1" ht="10.7" customHeight="1" outlineLevel="1" x14ac:dyDescent="0.25">
      <c r="A284" s="21"/>
      <c r="B284" s="16" t="s">
        <v>785</v>
      </c>
      <c r="C284" s="30"/>
      <c r="D284" s="31">
        <f t="shared" ref="D284:J284" si="71">SUBTOTAL(9,D281:D283)</f>
        <v>55529571</v>
      </c>
      <c r="E284" s="32">
        <f t="shared" si="71"/>
        <v>67501491</v>
      </c>
      <c r="F284" s="31">
        <f t="shared" si="71"/>
        <v>123031062</v>
      </c>
      <c r="G284" s="31">
        <f t="shared" si="71"/>
        <v>364053408</v>
      </c>
      <c r="H284" s="31">
        <f t="shared" si="71"/>
        <v>468761394</v>
      </c>
      <c r="I284" s="31">
        <f t="shared" si="71"/>
        <v>953383264</v>
      </c>
      <c r="J284" s="31">
        <f t="shared" si="71"/>
        <v>1422144658</v>
      </c>
      <c r="K284" s="33">
        <f>F284/J284</f>
        <v>8.6510933545270896E-2</v>
      </c>
    </row>
    <row r="285" spans="1:11" ht="10.7" customHeight="1" outlineLevel="1" x14ac:dyDescent="0.25">
      <c r="A285" s="21" t="s">
        <v>830</v>
      </c>
      <c r="B285" s="15"/>
      <c r="C285" s="25"/>
      <c r="D285" s="26"/>
      <c r="E285" s="27"/>
      <c r="F285" s="26"/>
      <c r="G285" s="26"/>
      <c r="H285" s="26"/>
      <c r="I285" s="26"/>
      <c r="J285" s="26"/>
      <c r="K285" s="28"/>
    </row>
    <row r="286" spans="1:11" ht="10.7" customHeight="1" outlineLevel="2" x14ac:dyDescent="0.25">
      <c r="A286" s="15" t="s">
        <v>273</v>
      </c>
      <c r="B286" s="15" t="s">
        <v>274</v>
      </c>
      <c r="C286" s="25" t="s">
        <v>3</v>
      </c>
      <c r="D286" s="26">
        <v>8710597</v>
      </c>
      <c r="E286" s="27">
        <v>14109148</v>
      </c>
      <c r="F286" s="26">
        <v>22819745</v>
      </c>
      <c r="G286" s="26">
        <v>64426150</v>
      </c>
      <c r="H286" s="26">
        <v>54744998</v>
      </c>
      <c r="I286" s="26">
        <v>169999194</v>
      </c>
      <c r="J286" s="26">
        <v>224744192</v>
      </c>
      <c r="K286" s="28">
        <f>F286/J286</f>
        <v>0.10153652824986018</v>
      </c>
    </row>
    <row r="287" spans="1:11" s="1" customFormat="1" ht="10.7" customHeight="1" outlineLevel="1" x14ac:dyDescent="0.25">
      <c r="A287" s="21"/>
      <c r="B287" s="16" t="s">
        <v>785</v>
      </c>
      <c r="C287" s="30"/>
      <c r="D287" s="31">
        <f t="shared" ref="D287:J287" si="72">SUBTOTAL(9,D286)</f>
        <v>8710597</v>
      </c>
      <c r="E287" s="32">
        <f t="shared" si="72"/>
        <v>14109148</v>
      </c>
      <c r="F287" s="31">
        <f t="shared" si="72"/>
        <v>22819745</v>
      </c>
      <c r="G287" s="31">
        <f t="shared" si="72"/>
        <v>64426150</v>
      </c>
      <c r="H287" s="31">
        <f t="shared" si="72"/>
        <v>54744998</v>
      </c>
      <c r="I287" s="31">
        <f t="shared" si="72"/>
        <v>169999194</v>
      </c>
      <c r="J287" s="31">
        <f t="shared" si="72"/>
        <v>224744192</v>
      </c>
      <c r="K287" s="33">
        <f>F287/J287</f>
        <v>0.10153652824986018</v>
      </c>
    </row>
    <row r="288" spans="1:11" ht="10.7" customHeight="1" outlineLevel="1" x14ac:dyDescent="0.25">
      <c r="A288" s="21" t="s">
        <v>967</v>
      </c>
      <c r="B288" s="15"/>
      <c r="C288" s="25"/>
      <c r="D288" s="26"/>
      <c r="E288" s="27"/>
      <c r="F288" s="26"/>
      <c r="G288" s="26"/>
      <c r="H288" s="26"/>
      <c r="I288" s="26"/>
      <c r="J288" s="26"/>
      <c r="K288" s="28"/>
    </row>
    <row r="289" spans="1:11" ht="10.7" customHeight="1" outlineLevel="2" x14ac:dyDescent="0.25">
      <c r="A289" s="15" t="s">
        <v>275</v>
      </c>
      <c r="B289" s="15" t="s">
        <v>971</v>
      </c>
      <c r="C289" s="25" t="s">
        <v>10</v>
      </c>
      <c r="D289" s="26">
        <v>4096106</v>
      </c>
      <c r="E289" s="27">
        <v>565931</v>
      </c>
      <c r="F289" s="26">
        <v>4662037</v>
      </c>
      <c r="G289" s="26">
        <v>10286658</v>
      </c>
      <c r="H289" s="26">
        <v>339627</v>
      </c>
      <c r="I289" s="26">
        <v>29073120</v>
      </c>
      <c r="J289" s="26">
        <v>29412747</v>
      </c>
      <c r="K289" s="28">
        <f>F289/J289</f>
        <v>0.15850396428460081</v>
      </c>
    </row>
    <row r="290" spans="1:11" s="1" customFormat="1" ht="10.7" customHeight="1" outlineLevel="1" x14ac:dyDescent="0.25">
      <c r="A290" s="21"/>
      <c r="B290" s="16" t="s">
        <v>785</v>
      </c>
      <c r="C290" s="30"/>
      <c r="D290" s="31">
        <f t="shared" ref="D290:J290" si="73">SUBTOTAL(9,D289)</f>
        <v>4096106</v>
      </c>
      <c r="E290" s="32">
        <f t="shared" si="73"/>
        <v>565931</v>
      </c>
      <c r="F290" s="31">
        <f t="shared" si="73"/>
        <v>4662037</v>
      </c>
      <c r="G290" s="31">
        <f t="shared" si="73"/>
        <v>10286658</v>
      </c>
      <c r="H290" s="31">
        <f t="shared" si="73"/>
        <v>339627</v>
      </c>
      <c r="I290" s="31">
        <f t="shared" si="73"/>
        <v>29073120</v>
      </c>
      <c r="J290" s="31">
        <f t="shared" si="73"/>
        <v>29412747</v>
      </c>
      <c r="K290" s="33">
        <f>F290/J290</f>
        <v>0.15850396428460081</v>
      </c>
    </row>
    <row r="291" spans="1:11" ht="10.7" customHeight="1" outlineLevel="1" x14ac:dyDescent="0.25">
      <c r="A291" s="21" t="s">
        <v>831</v>
      </c>
      <c r="B291" s="15"/>
      <c r="C291" s="25"/>
      <c r="D291" s="26"/>
      <c r="E291" s="27"/>
      <c r="F291" s="26"/>
      <c r="G291" s="26"/>
      <c r="H291" s="26"/>
      <c r="I291" s="26"/>
      <c r="J291" s="26"/>
      <c r="K291" s="28"/>
    </row>
    <row r="292" spans="1:11" ht="10.7" customHeight="1" outlineLevel="2" x14ac:dyDescent="0.25">
      <c r="A292" s="15" t="s">
        <v>276</v>
      </c>
      <c r="B292" s="15" t="s">
        <v>277</v>
      </c>
      <c r="C292" s="25" t="s">
        <v>10</v>
      </c>
      <c r="D292" s="26">
        <v>7962297</v>
      </c>
      <c r="E292" s="27">
        <v>1624416</v>
      </c>
      <c r="F292" s="26">
        <v>9586713</v>
      </c>
      <c r="G292" s="26">
        <v>21305811</v>
      </c>
      <c r="H292" s="26">
        <v>33671123</v>
      </c>
      <c r="I292" s="26">
        <v>58530078</v>
      </c>
      <c r="J292" s="26">
        <v>92201201</v>
      </c>
      <c r="K292" s="28">
        <f>F292/J292</f>
        <v>0.1039760100304984</v>
      </c>
    </row>
    <row r="293" spans="1:11" s="1" customFormat="1" ht="10.7" customHeight="1" outlineLevel="1" x14ac:dyDescent="0.25">
      <c r="A293" s="21"/>
      <c r="B293" s="16" t="s">
        <v>785</v>
      </c>
      <c r="C293" s="30"/>
      <c r="D293" s="31">
        <f t="shared" ref="D293:J293" si="74">SUBTOTAL(9,D292)</f>
        <v>7962297</v>
      </c>
      <c r="E293" s="32">
        <f t="shared" si="74"/>
        <v>1624416</v>
      </c>
      <c r="F293" s="31">
        <f t="shared" si="74"/>
        <v>9586713</v>
      </c>
      <c r="G293" s="31">
        <f t="shared" si="74"/>
        <v>21305811</v>
      </c>
      <c r="H293" s="31">
        <f t="shared" si="74"/>
        <v>33671123</v>
      </c>
      <c r="I293" s="31">
        <f t="shared" si="74"/>
        <v>58530078</v>
      </c>
      <c r="J293" s="31">
        <f t="shared" si="74"/>
        <v>92201201</v>
      </c>
      <c r="K293" s="33">
        <f>F293/J293</f>
        <v>0.1039760100304984</v>
      </c>
    </row>
    <row r="294" spans="1:11" ht="10.7" customHeight="1" outlineLevel="1" x14ac:dyDescent="0.25">
      <c r="A294" s="21" t="s">
        <v>832</v>
      </c>
      <c r="B294" s="15"/>
      <c r="C294" s="25"/>
      <c r="D294" s="26"/>
      <c r="E294" s="27"/>
      <c r="F294" s="26"/>
      <c r="G294" s="26"/>
      <c r="H294" s="26"/>
      <c r="I294" s="26"/>
      <c r="J294" s="26"/>
      <c r="K294" s="28"/>
    </row>
    <row r="295" spans="1:11" ht="10.7" customHeight="1" outlineLevel="2" x14ac:dyDescent="0.25">
      <c r="A295" s="15" t="s">
        <v>278</v>
      </c>
      <c r="B295" s="15" t="s">
        <v>279</v>
      </c>
      <c r="C295" s="25" t="s">
        <v>10</v>
      </c>
      <c r="D295" s="26">
        <v>5147806</v>
      </c>
      <c r="E295" s="27">
        <v>5397448</v>
      </c>
      <c r="F295" s="26">
        <f>SUM(D295:E295)</f>
        <v>10545254</v>
      </c>
      <c r="G295" s="26">
        <v>21039846</v>
      </c>
      <c r="H295" s="26">
        <v>9734045</v>
      </c>
      <c r="I295" s="26">
        <v>57010548</v>
      </c>
      <c r="J295" s="26">
        <v>66744593</v>
      </c>
      <c r="K295" s="28">
        <f>F295/J295</f>
        <v>0.15799413144971908</v>
      </c>
    </row>
    <row r="296" spans="1:11" s="1" customFormat="1" ht="10.7" customHeight="1" outlineLevel="1" x14ac:dyDescent="0.25">
      <c r="A296" s="21"/>
      <c r="B296" s="16" t="s">
        <v>785</v>
      </c>
      <c r="C296" s="30"/>
      <c r="D296" s="31">
        <f t="shared" ref="D296:J296" si="75">SUBTOTAL(9,D295)</f>
        <v>5147806</v>
      </c>
      <c r="E296" s="32">
        <f t="shared" si="75"/>
        <v>5397448</v>
      </c>
      <c r="F296" s="31">
        <f t="shared" si="75"/>
        <v>10545254</v>
      </c>
      <c r="G296" s="31">
        <f t="shared" si="75"/>
        <v>21039846</v>
      </c>
      <c r="H296" s="31">
        <f t="shared" si="75"/>
        <v>9734045</v>
      </c>
      <c r="I296" s="31">
        <f t="shared" si="75"/>
        <v>57010548</v>
      </c>
      <c r="J296" s="31">
        <f t="shared" si="75"/>
        <v>66744593</v>
      </c>
      <c r="K296" s="33">
        <f>F296/J296</f>
        <v>0.15799413144971908</v>
      </c>
    </row>
    <row r="297" spans="1:11" ht="10.7" customHeight="1" outlineLevel="1" x14ac:dyDescent="0.25">
      <c r="A297" s="21" t="s">
        <v>833</v>
      </c>
      <c r="B297" s="15"/>
      <c r="C297" s="25"/>
      <c r="D297" s="26"/>
      <c r="E297" s="27"/>
      <c r="F297" s="26"/>
      <c r="G297" s="26"/>
      <c r="H297" s="26"/>
      <c r="I297" s="26"/>
      <c r="J297" s="26"/>
      <c r="K297" s="28"/>
    </row>
    <row r="298" spans="1:11" ht="10.7" customHeight="1" outlineLevel="2" x14ac:dyDescent="0.25">
      <c r="A298" s="15" t="s">
        <v>280</v>
      </c>
      <c r="B298" s="15" t="s">
        <v>281</v>
      </c>
      <c r="C298" s="25" t="s">
        <v>6</v>
      </c>
      <c r="D298" s="26">
        <v>747434</v>
      </c>
      <c r="E298" s="27">
        <v>678116</v>
      </c>
      <c r="F298" s="26">
        <f>SUM(D298:E298)</f>
        <v>1425550</v>
      </c>
      <c r="G298" s="26">
        <v>8816789</v>
      </c>
      <c r="H298" s="26">
        <v>747146</v>
      </c>
      <c r="I298" s="26">
        <v>9993037</v>
      </c>
      <c r="J298" s="26">
        <v>10740183</v>
      </c>
      <c r="K298" s="28">
        <f>F298/J298</f>
        <v>0.13273051306481462</v>
      </c>
    </row>
    <row r="299" spans="1:11" s="1" customFormat="1" ht="10.7" customHeight="1" outlineLevel="1" x14ac:dyDescent="0.25">
      <c r="A299" s="21"/>
      <c r="B299" s="16" t="s">
        <v>785</v>
      </c>
      <c r="C299" s="30"/>
      <c r="D299" s="31">
        <f t="shared" ref="D299:J299" si="76">SUBTOTAL(9,D298)</f>
        <v>747434</v>
      </c>
      <c r="E299" s="32">
        <f t="shared" si="76"/>
        <v>678116</v>
      </c>
      <c r="F299" s="31">
        <f t="shared" si="76"/>
        <v>1425550</v>
      </c>
      <c r="G299" s="31">
        <f t="shared" si="76"/>
        <v>8816789</v>
      </c>
      <c r="H299" s="31">
        <f t="shared" si="76"/>
        <v>747146</v>
      </c>
      <c r="I299" s="31">
        <f t="shared" si="76"/>
        <v>9993037</v>
      </c>
      <c r="J299" s="31">
        <f t="shared" si="76"/>
        <v>10740183</v>
      </c>
      <c r="K299" s="33">
        <f>F299/J299</f>
        <v>0.13273051306481462</v>
      </c>
    </row>
    <row r="300" spans="1:11" ht="10.7" customHeight="1" outlineLevel="1" x14ac:dyDescent="0.25">
      <c r="A300" s="21" t="s">
        <v>834</v>
      </c>
      <c r="B300" s="15"/>
      <c r="C300" s="25"/>
      <c r="D300" s="26"/>
      <c r="E300" s="27"/>
      <c r="F300" s="26"/>
      <c r="G300" s="26"/>
      <c r="H300" s="26"/>
      <c r="I300" s="26"/>
      <c r="J300" s="26"/>
      <c r="K300" s="28"/>
    </row>
    <row r="301" spans="1:11" ht="10.7" customHeight="1" outlineLevel="2" x14ac:dyDescent="0.25">
      <c r="A301" s="15" t="s">
        <v>282</v>
      </c>
      <c r="B301" s="15" t="s">
        <v>283</v>
      </c>
      <c r="C301" s="25" t="s">
        <v>10</v>
      </c>
      <c r="D301" s="26">
        <v>2091283</v>
      </c>
      <c r="E301" s="27">
        <v>1734099</v>
      </c>
      <c r="F301" s="26">
        <f>SUM(D301:E301)</f>
        <v>3825382</v>
      </c>
      <c r="G301" s="26">
        <v>8870237</v>
      </c>
      <c r="H301" s="26">
        <v>2395420</v>
      </c>
      <c r="I301" s="26">
        <v>17354561</v>
      </c>
      <c r="J301" s="26">
        <v>19749981</v>
      </c>
      <c r="K301" s="28">
        <f>F301/J301</f>
        <v>0.19369041418318325</v>
      </c>
    </row>
    <row r="302" spans="1:11" s="1" customFormat="1" ht="10.7" customHeight="1" outlineLevel="1" x14ac:dyDescent="0.25">
      <c r="A302" s="21"/>
      <c r="B302" s="16" t="s">
        <v>785</v>
      </c>
      <c r="C302" s="30"/>
      <c r="D302" s="31">
        <f t="shared" ref="D302:J302" si="77">SUBTOTAL(9,D301)</f>
        <v>2091283</v>
      </c>
      <c r="E302" s="32">
        <f t="shared" si="77"/>
        <v>1734099</v>
      </c>
      <c r="F302" s="31">
        <f t="shared" si="77"/>
        <v>3825382</v>
      </c>
      <c r="G302" s="31">
        <f t="shared" si="77"/>
        <v>8870237</v>
      </c>
      <c r="H302" s="31">
        <f t="shared" si="77"/>
        <v>2395420</v>
      </c>
      <c r="I302" s="31">
        <f t="shared" si="77"/>
        <v>17354561</v>
      </c>
      <c r="J302" s="31">
        <f t="shared" si="77"/>
        <v>19749981</v>
      </c>
      <c r="K302" s="33">
        <f>F302/J302</f>
        <v>0.19369041418318325</v>
      </c>
    </row>
    <row r="303" spans="1:11" ht="10.7" customHeight="1" outlineLevel="1" x14ac:dyDescent="0.25">
      <c r="A303" s="21" t="s">
        <v>835</v>
      </c>
      <c r="B303" s="15"/>
      <c r="C303" s="25"/>
      <c r="D303" s="26"/>
      <c r="E303" s="27"/>
      <c r="F303" s="26"/>
      <c r="G303" s="26"/>
      <c r="H303" s="26"/>
      <c r="I303" s="26"/>
      <c r="J303" s="26"/>
      <c r="K303" s="28"/>
    </row>
    <row r="304" spans="1:11" ht="10.7" customHeight="1" outlineLevel="2" x14ac:dyDescent="0.25">
      <c r="A304" s="15" t="s">
        <v>293</v>
      </c>
      <c r="B304" s="15" t="s">
        <v>294</v>
      </c>
      <c r="C304" s="25" t="s">
        <v>3</v>
      </c>
      <c r="D304" s="26">
        <v>1231920</v>
      </c>
      <c r="E304" s="29">
        <v>0</v>
      </c>
      <c r="F304" s="26">
        <f>SUM(D304:E304)</f>
        <v>1231920</v>
      </c>
      <c r="G304" s="26">
        <v>8292454</v>
      </c>
      <c r="H304" s="26">
        <v>58948236</v>
      </c>
      <c r="I304" s="26">
        <v>0</v>
      </c>
      <c r="J304" s="26">
        <v>58948236</v>
      </c>
      <c r="K304" s="28">
        <f t="shared" ref="K304:K314" si="78">F304/J304</f>
        <v>2.0898335278429707E-2</v>
      </c>
    </row>
    <row r="305" spans="1:11" ht="10.7" customHeight="1" outlineLevel="2" x14ac:dyDescent="0.25">
      <c r="A305" s="15" t="s">
        <v>291</v>
      </c>
      <c r="B305" s="15" t="s">
        <v>287</v>
      </c>
      <c r="C305" s="25" t="s">
        <v>3</v>
      </c>
      <c r="D305" s="26">
        <v>555444</v>
      </c>
      <c r="E305" s="29">
        <v>70984</v>
      </c>
      <c r="F305" s="26">
        <f t="shared" ref="F305:F313" si="79">SUM(D305:E305)</f>
        <v>626428</v>
      </c>
      <c r="G305" s="26">
        <v>30721018</v>
      </c>
      <c r="H305" s="26">
        <v>44066717</v>
      </c>
      <c r="I305" s="26">
        <v>0</v>
      </c>
      <c r="J305" s="26">
        <v>44066717</v>
      </c>
      <c r="K305" s="28">
        <f t="shared" si="78"/>
        <v>1.4215445185081521E-2</v>
      </c>
    </row>
    <row r="306" spans="1:11" ht="10.7" customHeight="1" outlineLevel="2" x14ac:dyDescent="0.25">
      <c r="A306" s="15" t="s">
        <v>288</v>
      </c>
      <c r="B306" s="15" t="s">
        <v>287</v>
      </c>
      <c r="C306" s="25" t="s">
        <v>6</v>
      </c>
      <c r="D306" s="26">
        <v>24695612</v>
      </c>
      <c r="E306" s="29">
        <v>393305147</v>
      </c>
      <c r="F306" s="26">
        <f t="shared" si="79"/>
        <v>418000759</v>
      </c>
      <c r="G306" s="26">
        <v>773228622</v>
      </c>
      <c r="H306" s="26">
        <v>1972514473</v>
      </c>
      <c r="I306" s="26">
        <v>2620184613</v>
      </c>
      <c r="J306" s="26">
        <v>4592699086</v>
      </c>
      <c r="K306" s="28">
        <f t="shared" si="78"/>
        <v>9.1014183854152039E-2</v>
      </c>
    </row>
    <row r="307" spans="1:11" ht="10.7" customHeight="1" outlineLevel="2" x14ac:dyDescent="0.25">
      <c r="A307" s="15" t="s">
        <v>290</v>
      </c>
      <c r="B307" s="15" t="s">
        <v>287</v>
      </c>
      <c r="C307" s="25" t="s">
        <v>10</v>
      </c>
      <c r="D307" s="26">
        <v>1254271</v>
      </c>
      <c r="E307" s="29">
        <v>0</v>
      </c>
      <c r="F307" s="26">
        <f t="shared" si="79"/>
        <v>1254271</v>
      </c>
      <c r="G307" s="26">
        <v>28261351</v>
      </c>
      <c r="H307" s="26">
        <v>28580732</v>
      </c>
      <c r="I307" s="26">
        <v>934890</v>
      </c>
      <c r="J307" s="26">
        <v>29515622</v>
      </c>
      <c r="K307" s="28">
        <f t="shared" si="78"/>
        <v>4.249515731025421E-2</v>
      </c>
    </row>
    <row r="308" spans="1:11" ht="10.7" customHeight="1" outlineLevel="2" x14ac:dyDescent="0.25">
      <c r="A308" s="15" t="s">
        <v>286</v>
      </c>
      <c r="B308" s="15" t="s">
        <v>287</v>
      </c>
      <c r="C308" s="25" t="s">
        <v>6</v>
      </c>
      <c r="D308" s="26">
        <v>41181386</v>
      </c>
      <c r="E308" s="29">
        <v>45631944</v>
      </c>
      <c r="F308" s="26">
        <f t="shared" si="79"/>
        <v>86813330</v>
      </c>
      <c r="G308" s="26">
        <v>316940770</v>
      </c>
      <c r="H308" s="26">
        <v>602628727</v>
      </c>
      <c r="I308" s="26">
        <v>954647061</v>
      </c>
      <c r="J308" s="26">
        <v>1557275788</v>
      </c>
      <c r="K308" s="28">
        <f t="shared" si="78"/>
        <v>5.5746920788830756E-2</v>
      </c>
    </row>
    <row r="309" spans="1:11" ht="10.7" customHeight="1" outlineLevel="2" x14ac:dyDescent="0.25">
      <c r="A309" s="15" t="s">
        <v>289</v>
      </c>
      <c r="B309" s="15" t="s">
        <v>287</v>
      </c>
      <c r="C309" s="25" t="s">
        <v>10</v>
      </c>
      <c r="D309" s="26">
        <v>466222</v>
      </c>
      <c r="E309" s="29">
        <v>28374</v>
      </c>
      <c r="F309" s="26">
        <f t="shared" si="79"/>
        <v>494596</v>
      </c>
      <c r="G309" s="26">
        <v>57886772</v>
      </c>
      <c r="H309" s="26">
        <v>45130278</v>
      </c>
      <c r="I309" s="26">
        <v>119149886</v>
      </c>
      <c r="J309" s="26">
        <v>164280164</v>
      </c>
      <c r="K309" s="28">
        <f t="shared" si="78"/>
        <v>3.0106860618911969E-3</v>
      </c>
    </row>
    <row r="310" spans="1:11" ht="10.7" customHeight="1" outlineLevel="2" x14ac:dyDescent="0.25">
      <c r="A310" s="15" t="s">
        <v>284</v>
      </c>
      <c r="B310" s="15" t="s">
        <v>285</v>
      </c>
      <c r="C310" s="25" t="s">
        <v>6</v>
      </c>
      <c r="D310" s="26">
        <v>26254945</v>
      </c>
      <c r="E310" s="29">
        <v>51048662</v>
      </c>
      <c r="F310" s="26">
        <f t="shared" si="79"/>
        <v>77303607</v>
      </c>
      <c r="G310" s="26">
        <v>143472312</v>
      </c>
      <c r="H310" s="26">
        <v>131115308</v>
      </c>
      <c r="I310" s="26">
        <v>483548791</v>
      </c>
      <c r="J310" s="26">
        <v>614664099</v>
      </c>
      <c r="K310" s="28">
        <f t="shared" si="78"/>
        <v>0.12576561267489936</v>
      </c>
    </row>
    <row r="311" spans="1:11" ht="10.7" customHeight="1" outlineLevel="2" x14ac:dyDescent="0.25">
      <c r="A311" s="15" t="s">
        <v>297</v>
      </c>
      <c r="B311" s="15" t="s">
        <v>287</v>
      </c>
      <c r="C311" s="25" t="s">
        <v>3</v>
      </c>
      <c r="D311" s="26">
        <v>11251</v>
      </c>
      <c r="E311" s="29">
        <v>0</v>
      </c>
      <c r="F311" s="26">
        <f t="shared" si="79"/>
        <v>11251</v>
      </c>
      <c r="G311" s="26">
        <v>24644677</v>
      </c>
      <c r="H311" s="26">
        <v>50319977</v>
      </c>
      <c r="I311" s="26">
        <v>5261084</v>
      </c>
      <c r="J311" s="26">
        <v>55581061</v>
      </c>
      <c r="K311" s="28">
        <f t="shared" si="78"/>
        <v>2.0242506705656446E-4</v>
      </c>
    </row>
    <row r="312" spans="1:11" ht="10.7" customHeight="1" outlineLevel="2" x14ac:dyDescent="0.25">
      <c r="A312" s="15" t="s">
        <v>292</v>
      </c>
      <c r="B312" s="15" t="s">
        <v>287</v>
      </c>
      <c r="C312" s="25" t="s">
        <v>3</v>
      </c>
      <c r="D312" s="26">
        <v>15163038</v>
      </c>
      <c r="E312" s="29">
        <v>22268708</v>
      </c>
      <c r="F312" s="26">
        <f t="shared" si="79"/>
        <v>37431746</v>
      </c>
      <c r="G312" s="26">
        <v>84909639</v>
      </c>
      <c r="H312" s="26">
        <v>287374873</v>
      </c>
      <c r="I312" s="26">
        <v>249774229</v>
      </c>
      <c r="J312" s="26">
        <v>537149102</v>
      </c>
      <c r="K312" s="28">
        <f t="shared" si="78"/>
        <v>6.9685950996898435E-2</v>
      </c>
    </row>
    <row r="313" spans="1:11" ht="10.7" customHeight="1" outlineLevel="2" x14ac:dyDescent="0.25">
      <c r="A313" s="15" t="s">
        <v>296</v>
      </c>
      <c r="B313" s="15" t="s">
        <v>287</v>
      </c>
      <c r="C313" s="25" t="s">
        <v>3</v>
      </c>
      <c r="D313" s="26">
        <v>10297551</v>
      </c>
      <c r="E313" s="29">
        <v>0</v>
      </c>
      <c r="F313" s="26">
        <f t="shared" si="79"/>
        <v>10297551</v>
      </c>
      <c r="G313" s="26">
        <v>8631759</v>
      </c>
      <c r="H313" s="26">
        <v>2351663</v>
      </c>
      <c r="I313" s="26">
        <v>40516858</v>
      </c>
      <c r="J313" s="26">
        <v>42868521</v>
      </c>
      <c r="K313" s="28">
        <f t="shared" si="78"/>
        <v>0.24021241600567467</v>
      </c>
    </row>
    <row r="314" spans="1:11" s="1" customFormat="1" ht="10.7" customHeight="1" outlineLevel="1" x14ac:dyDescent="0.25">
      <c r="A314" s="21"/>
      <c r="B314" s="16" t="s">
        <v>785</v>
      </c>
      <c r="C314" s="30"/>
      <c r="D314" s="31">
        <f t="shared" ref="D314:J314" si="80">SUBTOTAL(9,D304:D313)</f>
        <v>121111640</v>
      </c>
      <c r="E314" s="32">
        <f t="shared" si="80"/>
        <v>512353819</v>
      </c>
      <c r="F314" s="31">
        <f t="shared" si="80"/>
        <v>633465459</v>
      </c>
      <c r="G314" s="31">
        <f t="shared" si="80"/>
        <v>1476989374</v>
      </c>
      <c r="H314" s="31">
        <f t="shared" si="80"/>
        <v>3223030984</v>
      </c>
      <c r="I314" s="31">
        <f t="shared" si="80"/>
        <v>4474017412</v>
      </c>
      <c r="J314" s="31">
        <f t="shared" si="80"/>
        <v>7697048396</v>
      </c>
      <c r="K314" s="33">
        <f t="shared" si="78"/>
        <v>8.2299789011226587E-2</v>
      </c>
    </row>
    <row r="315" spans="1:11" ht="10.7" customHeight="1" outlineLevel="1" x14ac:dyDescent="0.25">
      <c r="A315" s="21" t="s">
        <v>968</v>
      </c>
      <c r="B315" s="15"/>
      <c r="C315" s="25"/>
      <c r="D315" s="26"/>
      <c r="E315" s="27"/>
      <c r="F315" s="26"/>
      <c r="G315" s="26"/>
      <c r="H315" s="26"/>
      <c r="I315" s="26"/>
      <c r="J315" s="26"/>
      <c r="K315" s="28"/>
    </row>
    <row r="316" spans="1:11" ht="10.7" customHeight="1" outlineLevel="2" x14ac:dyDescent="0.25">
      <c r="A316" s="15" t="s">
        <v>298</v>
      </c>
      <c r="B316" s="15" t="s">
        <v>299</v>
      </c>
      <c r="C316" s="25" t="s">
        <v>3</v>
      </c>
      <c r="D316" s="26">
        <v>1239364</v>
      </c>
      <c r="E316" s="27">
        <v>5480110</v>
      </c>
      <c r="F316" s="26">
        <f>SUM(D316:E316)</f>
        <v>6719474</v>
      </c>
      <c r="G316" s="26">
        <v>11449091</v>
      </c>
      <c r="H316" s="26">
        <v>9852750</v>
      </c>
      <c r="I316" s="26">
        <v>55124651</v>
      </c>
      <c r="J316" s="26">
        <v>64977401</v>
      </c>
      <c r="K316" s="28">
        <f>F316/J316</f>
        <v>0.10341247720880679</v>
      </c>
    </row>
    <row r="317" spans="1:11" s="1" customFormat="1" ht="10.7" customHeight="1" outlineLevel="1" x14ac:dyDescent="0.25">
      <c r="A317" s="21"/>
      <c r="B317" s="16" t="s">
        <v>785</v>
      </c>
      <c r="C317" s="30"/>
      <c r="D317" s="31">
        <f t="shared" ref="D317:J317" si="81">SUBTOTAL(9,D316)</f>
        <v>1239364</v>
      </c>
      <c r="E317" s="32">
        <f t="shared" si="81"/>
        <v>5480110</v>
      </c>
      <c r="F317" s="31">
        <f t="shared" si="81"/>
        <v>6719474</v>
      </c>
      <c r="G317" s="31">
        <f t="shared" si="81"/>
        <v>11449091</v>
      </c>
      <c r="H317" s="31">
        <f t="shared" si="81"/>
        <v>9852750</v>
      </c>
      <c r="I317" s="31">
        <f t="shared" si="81"/>
        <v>55124651</v>
      </c>
      <c r="J317" s="31">
        <f t="shared" si="81"/>
        <v>64977401</v>
      </c>
      <c r="K317" s="33">
        <f>F317/J317</f>
        <v>0.10341247720880679</v>
      </c>
    </row>
    <row r="318" spans="1:11" ht="10.7" customHeight="1" outlineLevel="1" x14ac:dyDescent="0.25">
      <c r="A318" s="21" t="s">
        <v>836</v>
      </c>
      <c r="B318" s="15"/>
      <c r="C318" s="25"/>
      <c r="D318" s="26"/>
      <c r="E318" s="27"/>
      <c r="F318" s="26"/>
      <c r="G318" s="26"/>
      <c r="H318" s="26"/>
      <c r="I318" s="26"/>
      <c r="J318" s="26"/>
      <c r="K318" s="28"/>
    </row>
    <row r="319" spans="1:11" ht="10.7" customHeight="1" outlineLevel="2" x14ac:dyDescent="0.25">
      <c r="A319" s="15" t="s">
        <v>300</v>
      </c>
      <c r="B319" s="15" t="s">
        <v>301</v>
      </c>
      <c r="C319" s="25" t="s">
        <v>3</v>
      </c>
      <c r="D319" s="26">
        <v>4709759</v>
      </c>
      <c r="E319" s="27">
        <v>8600222</v>
      </c>
      <c r="F319" s="26">
        <f>SUM(D319:E319)</f>
        <v>13309981</v>
      </c>
      <c r="G319" s="26">
        <v>28625490</v>
      </c>
      <c r="H319" s="26">
        <v>13208360</v>
      </c>
      <c r="I319" s="26">
        <v>65964219</v>
      </c>
      <c r="J319" s="26">
        <v>79172579</v>
      </c>
      <c r="K319" s="28">
        <f>F319/J319</f>
        <v>0.16811352071782329</v>
      </c>
    </row>
    <row r="320" spans="1:11" s="1" customFormat="1" ht="10.7" customHeight="1" outlineLevel="1" x14ac:dyDescent="0.25">
      <c r="A320" s="21"/>
      <c r="B320" s="16" t="s">
        <v>785</v>
      </c>
      <c r="C320" s="30"/>
      <c r="D320" s="31">
        <f t="shared" ref="D320:J320" si="82">SUBTOTAL(9,D319)</f>
        <v>4709759</v>
      </c>
      <c r="E320" s="32">
        <f t="shared" si="82"/>
        <v>8600222</v>
      </c>
      <c r="F320" s="31">
        <f t="shared" si="82"/>
        <v>13309981</v>
      </c>
      <c r="G320" s="31">
        <f t="shared" si="82"/>
        <v>28625490</v>
      </c>
      <c r="H320" s="31">
        <f t="shared" si="82"/>
        <v>13208360</v>
      </c>
      <c r="I320" s="31">
        <f t="shared" si="82"/>
        <v>65964219</v>
      </c>
      <c r="J320" s="31">
        <f t="shared" si="82"/>
        <v>79172579</v>
      </c>
      <c r="K320" s="33">
        <f>F320/J320</f>
        <v>0.16811352071782329</v>
      </c>
    </row>
    <row r="321" spans="1:11" ht="10.7" customHeight="1" outlineLevel="1" x14ac:dyDescent="0.25">
      <c r="A321" s="21" t="s">
        <v>837</v>
      </c>
      <c r="B321" s="15"/>
      <c r="C321" s="25"/>
      <c r="D321" s="26"/>
      <c r="E321" s="27"/>
      <c r="F321" s="26"/>
      <c r="G321" s="26"/>
      <c r="H321" s="26"/>
      <c r="I321" s="26"/>
      <c r="J321" s="26"/>
      <c r="K321" s="28"/>
    </row>
    <row r="322" spans="1:11" ht="10.7" customHeight="1" outlineLevel="2" x14ac:dyDescent="0.25">
      <c r="A322" s="15" t="s">
        <v>302</v>
      </c>
      <c r="B322" s="15" t="s">
        <v>303</v>
      </c>
      <c r="C322" s="25" t="s">
        <v>6</v>
      </c>
      <c r="D322" s="26">
        <v>6649445</v>
      </c>
      <c r="E322" s="27">
        <v>1359600</v>
      </c>
      <c r="F322" s="26">
        <v>8009045</v>
      </c>
      <c r="G322" s="26">
        <v>47257500</v>
      </c>
      <c r="H322" s="26">
        <v>19114161</v>
      </c>
      <c r="I322" s="26">
        <v>67172260</v>
      </c>
      <c r="J322" s="26">
        <v>86286421</v>
      </c>
      <c r="K322" s="28">
        <f>F322/J322</f>
        <v>9.2819297720089705E-2</v>
      </c>
    </row>
    <row r="323" spans="1:11" s="1" customFormat="1" ht="10.7" customHeight="1" outlineLevel="1" x14ac:dyDescent="0.25">
      <c r="A323" s="21"/>
      <c r="B323" s="16" t="s">
        <v>785</v>
      </c>
      <c r="C323" s="30"/>
      <c r="D323" s="31">
        <f t="shared" ref="D323:J323" si="83">SUBTOTAL(9,D322)</f>
        <v>6649445</v>
      </c>
      <c r="E323" s="32">
        <f t="shared" si="83"/>
        <v>1359600</v>
      </c>
      <c r="F323" s="31">
        <f t="shared" si="83"/>
        <v>8009045</v>
      </c>
      <c r="G323" s="31">
        <f t="shared" si="83"/>
        <v>47257500</v>
      </c>
      <c r="H323" s="31">
        <f t="shared" si="83"/>
        <v>19114161</v>
      </c>
      <c r="I323" s="31">
        <f t="shared" si="83"/>
        <v>67172260</v>
      </c>
      <c r="J323" s="31">
        <f t="shared" si="83"/>
        <v>86286421</v>
      </c>
      <c r="K323" s="33">
        <f>F323/J323</f>
        <v>9.2819297720089705E-2</v>
      </c>
    </row>
    <row r="324" spans="1:11" ht="10.7" customHeight="1" outlineLevel="1" x14ac:dyDescent="0.25">
      <c r="A324" s="21" t="s">
        <v>838</v>
      </c>
      <c r="B324" s="15"/>
      <c r="C324" s="25"/>
      <c r="D324" s="26"/>
      <c r="E324" s="27"/>
      <c r="F324" s="26"/>
      <c r="G324" s="26"/>
      <c r="H324" s="26"/>
      <c r="I324" s="26"/>
      <c r="J324" s="26"/>
      <c r="K324" s="28"/>
    </row>
    <row r="325" spans="1:11" ht="10.7" customHeight="1" outlineLevel="2" x14ac:dyDescent="0.25">
      <c r="A325" s="15" t="s">
        <v>307</v>
      </c>
      <c r="B325" s="15" t="s">
        <v>308</v>
      </c>
      <c r="C325" s="25" t="s">
        <v>10</v>
      </c>
      <c r="D325" s="26">
        <v>3848857</v>
      </c>
      <c r="E325" s="27">
        <v>0</v>
      </c>
      <c r="F325" s="26">
        <f>SUM(D325:E325)</f>
        <v>3848857</v>
      </c>
      <c r="G325" s="26">
        <v>20787890</v>
      </c>
      <c r="H325" s="26">
        <v>13570704</v>
      </c>
      <c r="I325" s="26">
        <v>106376329</v>
      </c>
      <c r="J325" s="26">
        <v>119947033</v>
      </c>
      <c r="K325" s="28">
        <f>F325/J325</f>
        <v>3.2087971696640467E-2</v>
      </c>
    </row>
    <row r="326" spans="1:11" ht="10.7" customHeight="1" outlineLevel="2" x14ac:dyDescent="0.25">
      <c r="A326" s="15" t="s">
        <v>304</v>
      </c>
      <c r="B326" s="15" t="s">
        <v>305</v>
      </c>
      <c r="C326" s="25" t="s">
        <v>10</v>
      </c>
      <c r="D326" s="26">
        <v>0</v>
      </c>
      <c r="E326" s="27">
        <v>52923429</v>
      </c>
      <c r="F326" s="26">
        <f t="shared" ref="F326:F327" si="84">SUM(D326:E326)</f>
        <v>52923429</v>
      </c>
      <c r="G326" s="26">
        <v>2782373</v>
      </c>
      <c r="H326" s="26">
        <v>48870548</v>
      </c>
      <c r="I326" s="26">
        <v>27857980</v>
      </c>
      <c r="J326" s="26">
        <v>76728528</v>
      </c>
      <c r="K326" s="28">
        <f>F326/J326</f>
        <v>0.68974904614356736</v>
      </c>
    </row>
    <row r="327" spans="1:11" ht="10.7" customHeight="1" outlineLevel="2" x14ac:dyDescent="0.25">
      <c r="A327" s="15" t="s">
        <v>306</v>
      </c>
      <c r="B327" s="15" t="s">
        <v>305</v>
      </c>
      <c r="C327" s="25" t="s">
        <v>6</v>
      </c>
      <c r="D327" s="26">
        <v>65829851</v>
      </c>
      <c r="E327" s="27">
        <v>255568645</v>
      </c>
      <c r="F327" s="26">
        <f t="shared" si="84"/>
        <v>321398496</v>
      </c>
      <c r="G327" s="26">
        <v>1234934143</v>
      </c>
      <c r="H327" s="26">
        <v>2073835940</v>
      </c>
      <c r="I327" s="26">
        <v>2902231414</v>
      </c>
      <c r="J327" s="26">
        <v>4976067354</v>
      </c>
      <c r="K327" s="28">
        <f>F327/J327</f>
        <v>6.4588855643532353E-2</v>
      </c>
    </row>
    <row r="328" spans="1:11" s="1" customFormat="1" ht="10.7" customHeight="1" outlineLevel="1" x14ac:dyDescent="0.25">
      <c r="A328" s="21"/>
      <c r="B328" s="16" t="s">
        <v>785</v>
      </c>
      <c r="C328" s="30"/>
      <c r="D328" s="31">
        <f t="shared" ref="D328:J328" si="85">SUBTOTAL(9,D325:D327)</f>
        <v>69678708</v>
      </c>
      <c r="E328" s="32">
        <f t="shared" si="85"/>
        <v>308492074</v>
      </c>
      <c r="F328" s="31">
        <f t="shared" si="85"/>
        <v>378170782</v>
      </c>
      <c r="G328" s="31">
        <f t="shared" si="85"/>
        <v>1258504406</v>
      </c>
      <c r="H328" s="31">
        <f t="shared" si="85"/>
        <v>2136277192</v>
      </c>
      <c r="I328" s="31">
        <f t="shared" si="85"/>
        <v>3036465723</v>
      </c>
      <c r="J328" s="31">
        <f t="shared" si="85"/>
        <v>5172742915</v>
      </c>
      <c r="K328" s="33">
        <f>F328/J328</f>
        <v>7.3108365950949258E-2</v>
      </c>
    </row>
    <row r="329" spans="1:11" ht="10.7" customHeight="1" outlineLevel="1" x14ac:dyDescent="0.25">
      <c r="A329" s="21" t="s">
        <v>839</v>
      </c>
      <c r="B329" s="15"/>
      <c r="C329" s="25"/>
      <c r="D329" s="26"/>
      <c r="E329" s="27"/>
      <c r="F329" s="26"/>
      <c r="G329" s="26"/>
      <c r="H329" s="26"/>
      <c r="I329" s="26"/>
      <c r="J329" s="26"/>
      <c r="K329" s="28"/>
    </row>
    <row r="330" spans="1:11" ht="10.7" customHeight="1" outlineLevel="2" x14ac:dyDescent="0.25">
      <c r="A330" s="15" t="s">
        <v>309</v>
      </c>
      <c r="B330" s="15" t="s">
        <v>310</v>
      </c>
      <c r="C330" s="25" t="s">
        <v>6</v>
      </c>
      <c r="D330" s="26">
        <v>15740</v>
      </c>
      <c r="E330" s="27">
        <v>1548702</v>
      </c>
      <c r="F330" s="26">
        <f>SUM(D330:E330)</f>
        <v>1564442</v>
      </c>
      <c r="G330" s="26">
        <v>72657116</v>
      </c>
      <c r="H330" s="26">
        <v>58836507</v>
      </c>
      <c r="I330" s="26">
        <v>188486616</v>
      </c>
      <c r="J330" s="26">
        <v>247323122</v>
      </c>
      <c r="K330" s="28">
        <f>F330/J330</f>
        <v>6.3254983494830698E-3</v>
      </c>
    </row>
    <row r="331" spans="1:11" s="1" customFormat="1" ht="10.7" customHeight="1" outlineLevel="1" x14ac:dyDescent="0.25">
      <c r="A331" s="21"/>
      <c r="B331" s="16" t="s">
        <v>785</v>
      </c>
      <c r="C331" s="30"/>
      <c r="D331" s="31">
        <f t="shared" ref="D331:J331" si="86">SUBTOTAL(9,D330)</f>
        <v>15740</v>
      </c>
      <c r="E331" s="32">
        <f t="shared" si="86"/>
        <v>1548702</v>
      </c>
      <c r="F331" s="31">
        <f t="shared" si="86"/>
        <v>1564442</v>
      </c>
      <c r="G331" s="31">
        <f t="shared" si="86"/>
        <v>72657116</v>
      </c>
      <c r="H331" s="31">
        <f t="shared" si="86"/>
        <v>58836507</v>
      </c>
      <c r="I331" s="31">
        <f t="shared" si="86"/>
        <v>188486616</v>
      </c>
      <c r="J331" s="31">
        <f t="shared" si="86"/>
        <v>247323122</v>
      </c>
      <c r="K331" s="33">
        <f>F331/J331</f>
        <v>6.3254983494830698E-3</v>
      </c>
    </row>
    <row r="332" spans="1:11" ht="10.7" customHeight="1" outlineLevel="1" x14ac:dyDescent="0.25">
      <c r="A332" s="21" t="s">
        <v>840</v>
      </c>
      <c r="B332" s="15"/>
      <c r="C332" s="25"/>
      <c r="D332" s="26"/>
      <c r="E332" s="27"/>
      <c r="F332" s="26"/>
      <c r="G332" s="26"/>
      <c r="H332" s="26"/>
      <c r="I332" s="26"/>
      <c r="J332" s="26"/>
      <c r="K332" s="28"/>
    </row>
    <row r="333" spans="1:11" ht="10.7" customHeight="1" outlineLevel="2" x14ac:dyDescent="0.25">
      <c r="A333" s="15" t="s">
        <v>302</v>
      </c>
      <c r="B333" s="15" t="s">
        <v>311</v>
      </c>
      <c r="C333" s="25" t="s">
        <v>3</v>
      </c>
      <c r="D333" s="26">
        <v>4385926</v>
      </c>
      <c r="E333" s="27">
        <v>3260661</v>
      </c>
      <c r="F333" s="26">
        <v>7646587</v>
      </c>
      <c r="G333" s="26">
        <v>32555342</v>
      </c>
      <c r="H333" s="26">
        <v>7583094</v>
      </c>
      <c r="I333" s="26">
        <v>60811768</v>
      </c>
      <c r="J333" s="26">
        <v>68394862</v>
      </c>
      <c r="K333" s="28">
        <f>F333/J333</f>
        <v>0.1118006057238627</v>
      </c>
    </row>
    <row r="334" spans="1:11" s="1" customFormat="1" ht="10.7" customHeight="1" outlineLevel="1" thickBot="1" x14ac:dyDescent="0.3">
      <c r="A334" s="22"/>
      <c r="B334" s="14" t="s">
        <v>785</v>
      </c>
      <c r="C334" s="34"/>
      <c r="D334" s="35">
        <f t="shared" ref="D334:J334" si="87">SUBTOTAL(9,D333)</f>
        <v>4385926</v>
      </c>
      <c r="E334" s="36">
        <f t="shared" si="87"/>
        <v>3260661</v>
      </c>
      <c r="F334" s="35">
        <f t="shared" si="87"/>
        <v>7646587</v>
      </c>
      <c r="G334" s="35">
        <f t="shared" si="87"/>
        <v>32555342</v>
      </c>
      <c r="H334" s="35">
        <f t="shared" si="87"/>
        <v>7583094</v>
      </c>
      <c r="I334" s="35">
        <f t="shared" si="87"/>
        <v>60811768</v>
      </c>
      <c r="J334" s="35">
        <f t="shared" si="87"/>
        <v>68394862</v>
      </c>
      <c r="K334" s="37">
        <f>F334/J334</f>
        <v>0.1118006057238627</v>
      </c>
    </row>
    <row r="335" spans="1:11" ht="10.7" customHeight="1" outlineLevel="1" x14ac:dyDescent="0.25">
      <c r="A335" s="21" t="s">
        <v>841</v>
      </c>
      <c r="B335" s="15"/>
      <c r="C335" s="25"/>
      <c r="D335" s="26"/>
      <c r="E335" s="27"/>
      <c r="F335" s="26"/>
      <c r="G335" s="26"/>
      <c r="H335" s="26"/>
      <c r="I335" s="26"/>
      <c r="J335" s="26"/>
      <c r="K335" s="28"/>
    </row>
    <row r="336" spans="1:11" ht="10.7" customHeight="1" outlineLevel="2" x14ac:dyDescent="0.25">
      <c r="A336" s="15" t="s">
        <v>312</v>
      </c>
      <c r="B336" s="15" t="s">
        <v>313</v>
      </c>
      <c r="C336" s="25" t="s">
        <v>3</v>
      </c>
      <c r="D336" s="26">
        <v>3588923</v>
      </c>
      <c r="E336" s="27">
        <v>3310218</v>
      </c>
      <c r="F336" s="26">
        <f>SUM(D336:E336)</f>
        <v>6899141</v>
      </c>
      <c r="G336" s="26">
        <v>25292317</v>
      </c>
      <c r="H336" s="26">
        <v>41686281</v>
      </c>
      <c r="I336" s="26">
        <v>122621095</v>
      </c>
      <c r="J336" s="26">
        <v>164307376</v>
      </c>
      <c r="K336" s="28">
        <f>F336/J336</f>
        <v>4.1989234859425906E-2</v>
      </c>
    </row>
    <row r="337" spans="1:11" s="1" customFormat="1" ht="10.7" customHeight="1" outlineLevel="1" x14ac:dyDescent="0.25">
      <c r="A337" s="21"/>
      <c r="B337" s="16" t="s">
        <v>785</v>
      </c>
      <c r="C337" s="30"/>
      <c r="D337" s="31">
        <f t="shared" ref="D337:J337" si="88">SUBTOTAL(9,D336)</f>
        <v>3588923</v>
      </c>
      <c r="E337" s="32">
        <f t="shared" si="88"/>
        <v>3310218</v>
      </c>
      <c r="F337" s="31">
        <f t="shared" si="88"/>
        <v>6899141</v>
      </c>
      <c r="G337" s="31">
        <f t="shared" si="88"/>
        <v>25292317</v>
      </c>
      <c r="H337" s="31">
        <f t="shared" si="88"/>
        <v>41686281</v>
      </c>
      <c r="I337" s="31">
        <f t="shared" si="88"/>
        <v>122621095</v>
      </c>
      <c r="J337" s="31">
        <f t="shared" si="88"/>
        <v>164307376</v>
      </c>
      <c r="K337" s="33">
        <f>F337/J337</f>
        <v>4.1989234859425906E-2</v>
      </c>
    </row>
    <row r="338" spans="1:11" ht="10.7" customHeight="1" outlineLevel="1" x14ac:dyDescent="0.25">
      <c r="A338" s="21" t="s">
        <v>842</v>
      </c>
      <c r="B338" s="15"/>
      <c r="C338" s="25"/>
      <c r="D338" s="26"/>
      <c r="E338" s="27"/>
      <c r="F338" s="26"/>
      <c r="G338" s="26"/>
      <c r="H338" s="26"/>
      <c r="I338" s="26"/>
      <c r="J338" s="26"/>
      <c r="K338" s="28"/>
    </row>
    <row r="339" spans="1:11" ht="10.7" customHeight="1" outlineLevel="2" x14ac:dyDescent="0.25">
      <c r="A339" s="15" t="s">
        <v>320</v>
      </c>
      <c r="B339" s="15" t="s">
        <v>314</v>
      </c>
      <c r="C339" s="25" t="s">
        <v>3</v>
      </c>
      <c r="D339" s="26">
        <v>1403897</v>
      </c>
      <c r="E339" s="29">
        <v>1666135</v>
      </c>
      <c r="F339" s="26">
        <f>SUM(D339:E339)</f>
        <v>3070032</v>
      </c>
      <c r="G339" s="26">
        <v>52864664</v>
      </c>
      <c r="H339" s="26">
        <v>17993820</v>
      </c>
      <c r="I339" s="26">
        <v>213219694</v>
      </c>
      <c r="J339" s="26">
        <v>231213514</v>
      </c>
      <c r="K339" s="28">
        <f t="shared" ref="K339:K344" si="89">F339/J339</f>
        <v>1.3277909006650882E-2</v>
      </c>
    </row>
    <row r="340" spans="1:11" ht="10.7" customHeight="1" outlineLevel="2" x14ac:dyDescent="0.25">
      <c r="A340" s="15" t="s">
        <v>319</v>
      </c>
      <c r="B340" s="15" t="s">
        <v>314</v>
      </c>
      <c r="C340" s="25" t="s">
        <v>3</v>
      </c>
      <c r="D340" s="26">
        <v>83061</v>
      </c>
      <c r="E340" s="29">
        <v>32919</v>
      </c>
      <c r="F340" s="26">
        <f t="shared" ref="F340:F343" si="90">SUM(D340:E340)</f>
        <v>115980</v>
      </c>
      <c r="G340" s="26">
        <v>10003995</v>
      </c>
      <c r="H340" s="26">
        <v>25233489</v>
      </c>
      <c r="I340" s="26">
        <v>0</v>
      </c>
      <c r="J340" s="26">
        <v>25233489</v>
      </c>
      <c r="K340" s="28">
        <f t="shared" si="89"/>
        <v>4.59627283408965E-3</v>
      </c>
    </row>
    <row r="341" spans="1:11" ht="10.7" customHeight="1" outlineLevel="2" x14ac:dyDescent="0.25">
      <c r="A341" s="15" t="s">
        <v>318</v>
      </c>
      <c r="B341" s="15" t="s">
        <v>314</v>
      </c>
      <c r="C341" s="25" t="s">
        <v>3</v>
      </c>
      <c r="D341" s="26">
        <v>229377</v>
      </c>
      <c r="E341" s="29">
        <v>19655</v>
      </c>
      <c r="F341" s="26">
        <f t="shared" si="90"/>
        <v>249032</v>
      </c>
      <c r="G341" s="26">
        <v>15359797</v>
      </c>
      <c r="H341" s="26">
        <v>59316358</v>
      </c>
      <c r="I341" s="26">
        <v>708508</v>
      </c>
      <c r="J341" s="26">
        <v>60024866</v>
      </c>
      <c r="K341" s="28">
        <f t="shared" si="89"/>
        <v>4.1488139265483739E-3</v>
      </c>
    </row>
    <row r="342" spans="1:11" ht="10.7" customHeight="1" outlineLevel="2" x14ac:dyDescent="0.25">
      <c r="A342" s="15" t="s">
        <v>315</v>
      </c>
      <c r="B342" s="15" t="s">
        <v>316</v>
      </c>
      <c r="C342" s="25" t="s">
        <v>10</v>
      </c>
      <c r="D342" s="26">
        <v>114142823</v>
      </c>
      <c r="E342" s="29">
        <v>25127200</v>
      </c>
      <c r="F342" s="26">
        <f t="shared" si="90"/>
        <v>139270023</v>
      </c>
      <c r="G342" s="26">
        <v>462614202</v>
      </c>
      <c r="H342" s="26">
        <v>2224925266</v>
      </c>
      <c r="I342" s="26">
        <v>1451779380</v>
      </c>
      <c r="J342" s="26">
        <v>3676704646</v>
      </c>
      <c r="K342" s="28">
        <f t="shared" si="89"/>
        <v>3.7879034736041726E-2</v>
      </c>
    </row>
    <row r="343" spans="1:11" ht="10.7" customHeight="1" outlineLevel="2" x14ac:dyDescent="0.25">
      <c r="A343" s="15" t="s">
        <v>317</v>
      </c>
      <c r="B343" s="15" t="s">
        <v>314</v>
      </c>
      <c r="C343" s="25" t="s">
        <v>3</v>
      </c>
      <c r="D343" s="26">
        <v>7724508</v>
      </c>
      <c r="E343" s="29">
        <v>13687239</v>
      </c>
      <c r="F343" s="26">
        <f t="shared" si="90"/>
        <v>21411747</v>
      </c>
      <c r="G343" s="26">
        <v>25107617</v>
      </c>
      <c r="H343" s="26">
        <v>91659126</v>
      </c>
      <c r="I343" s="26">
        <v>81867994</v>
      </c>
      <c r="J343" s="26">
        <v>173527120</v>
      </c>
      <c r="K343" s="28">
        <f t="shared" si="89"/>
        <v>0.12339135807705447</v>
      </c>
    </row>
    <row r="344" spans="1:11" s="1" customFormat="1" ht="10.7" customHeight="1" outlineLevel="1" x14ac:dyDescent="0.25">
      <c r="A344" s="21"/>
      <c r="B344" s="16" t="s">
        <v>785</v>
      </c>
      <c r="C344" s="30"/>
      <c r="D344" s="31">
        <f t="shared" ref="D344:J344" si="91">SUBTOTAL(9,D339:D343)</f>
        <v>123583666</v>
      </c>
      <c r="E344" s="32">
        <f t="shared" si="91"/>
        <v>40533148</v>
      </c>
      <c r="F344" s="31">
        <f t="shared" si="91"/>
        <v>164116814</v>
      </c>
      <c r="G344" s="31">
        <f t="shared" si="91"/>
        <v>565950275</v>
      </c>
      <c r="H344" s="31">
        <f t="shared" si="91"/>
        <v>2419128059</v>
      </c>
      <c r="I344" s="31">
        <f t="shared" si="91"/>
        <v>1747575576</v>
      </c>
      <c r="J344" s="31">
        <f t="shared" si="91"/>
        <v>4166703635</v>
      </c>
      <c r="K344" s="33">
        <f t="shared" si="89"/>
        <v>3.9387685896695647E-2</v>
      </c>
    </row>
    <row r="345" spans="1:11" ht="10.7" customHeight="1" outlineLevel="1" x14ac:dyDescent="0.25">
      <c r="A345" s="21" t="s">
        <v>843</v>
      </c>
      <c r="B345" s="15"/>
      <c r="C345" s="25"/>
      <c r="D345" s="26"/>
      <c r="E345" s="27"/>
      <c r="F345" s="26"/>
      <c r="G345" s="26"/>
      <c r="H345" s="26"/>
      <c r="I345" s="26"/>
      <c r="J345" s="26"/>
      <c r="K345" s="28"/>
    </row>
    <row r="346" spans="1:11" ht="10.7" customHeight="1" outlineLevel="2" x14ac:dyDescent="0.25">
      <c r="A346" s="15" t="s">
        <v>324</v>
      </c>
      <c r="B346" s="15" t="s">
        <v>322</v>
      </c>
      <c r="C346" s="25" t="s">
        <v>3</v>
      </c>
      <c r="D346" s="26">
        <v>206482</v>
      </c>
      <c r="E346" s="27">
        <v>0</v>
      </c>
      <c r="F346" s="26">
        <f>SUM(D346:E346)</f>
        <v>206482</v>
      </c>
      <c r="G346" s="26">
        <v>10337110</v>
      </c>
      <c r="H346" s="26">
        <v>19916959</v>
      </c>
      <c r="I346" s="26">
        <v>0</v>
      </c>
      <c r="J346" s="26">
        <v>19916959</v>
      </c>
      <c r="K346" s="28">
        <f>F346/J346</f>
        <v>1.0367144903998647E-2</v>
      </c>
    </row>
    <row r="347" spans="1:11" ht="10.7" customHeight="1" outlineLevel="2" x14ac:dyDescent="0.25">
      <c r="A347" s="15" t="s">
        <v>321</v>
      </c>
      <c r="B347" s="15" t="s">
        <v>322</v>
      </c>
      <c r="C347" s="25" t="s">
        <v>3</v>
      </c>
      <c r="D347" s="26">
        <v>30683657</v>
      </c>
      <c r="E347" s="27">
        <v>74454607</v>
      </c>
      <c r="F347" s="26">
        <f t="shared" ref="F347:F348" si="92">SUM(D347:E347)</f>
        <v>105138264</v>
      </c>
      <c r="G347" s="26">
        <v>291398373</v>
      </c>
      <c r="H347" s="26">
        <v>1516786445</v>
      </c>
      <c r="I347" s="26">
        <v>1436730277</v>
      </c>
      <c r="J347" s="26">
        <v>2953516722</v>
      </c>
      <c r="K347" s="28">
        <f>F347/J347</f>
        <v>3.5597653203332705E-2</v>
      </c>
    </row>
    <row r="348" spans="1:11" ht="10.7" customHeight="1" outlineLevel="2" x14ac:dyDescent="0.25">
      <c r="A348" s="15" t="s">
        <v>323</v>
      </c>
      <c r="B348" s="15" t="s">
        <v>322</v>
      </c>
      <c r="C348" s="25" t="s">
        <v>3</v>
      </c>
      <c r="D348" s="26">
        <v>124520</v>
      </c>
      <c r="E348" s="27">
        <v>0</v>
      </c>
      <c r="F348" s="26">
        <f t="shared" si="92"/>
        <v>124520</v>
      </c>
      <c r="G348" s="26">
        <v>14676492</v>
      </c>
      <c r="H348" s="26">
        <v>122810662</v>
      </c>
      <c r="I348" s="26">
        <v>0</v>
      </c>
      <c r="J348" s="26">
        <v>122810662</v>
      </c>
      <c r="K348" s="28">
        <f>F348/J348</f>
        <v>1.0139184820940057E-3</v>
      </c>
    </row>
    <row r="349" spans="1:11" s="1" customFormat="1" ht="10.7" customHeight="1" outlineLevel="1" x14ac:dyDescent="0.25">
      <c r="A349" s="21"/>
      <c r="B349" s="16" t="s">
        <v>785</v>
      </c>
      <c r="C349" s="30"/>
      <c r="D349" s="31">
        <f t="shared" ref="D349:J349" si="93">SUBTOTAL(9,D346:D348)</f>
        <v>31014659</v>
      </c>
      <c r="E349" s="32">
        <f t="shared" si="93"/>
        <v>74454607</v>
      </c>
      <c r="F349" s="31">
        <f t="shared" si="93"/>
        <v>105469266</v>
      </c>
      <c r="G349" s="31">
        <f t="shared" si="93"/>
        <v>316411975</v>
      </c>
      <c r="H349" s="31">
        <f t="shared" si="93"/>
        <v>1659514066</v>
      </c>
      <c r="I349" s="31">
        <f t="shared" si="93"/>
        <v>1436730277</v>
      </c>
      <c r="J349" s="31">
        <f t="shared" si="93"/>
        <v>3096244343</v>
      </c>
      <c r="K349" s="33">
        <f>F349/J349</f>
        <v>3.4063612013840346E-2</v>
      </c>
    </row>
    <row r="350" spans="1:11" ht="10.7" customHeight="1" outlineLevel="1" x14ac:dyDescent="0.25">
      <c r="A350" s="21" t="s">
        <v>844</v>
      </c>
      <c r="B350" s="15"/>
      <c r="C350" s="25"/>
      <c r="D350" s="26"/>
      <c r="E350" s="27"/>
      <c r="F350" s="26"/>
      <c r="G350" s="26"/>
      <c r="H350" s="26"/>
      <c r="I350" s="26"/>
      <c r="J350" s="26"/>
      <c r="K350" s="28"/>
    </row>
    <row r="351" spans="1:11" ht="10.7" customHeight="1" outlineLevel="2" x14ac:dyDescent="0.25">
      <c r="A351" s="15" t="s">
        <v>325</v>
      </c>
      <c r="B351" s="15" t="s">
        <v>975</v>
      </c>
      <c r="C351" s="25" t="s">
        <v>3</v>
      </c>
      <c r="D351" s="26">
        <v>3243026</v>
      </c>
      <c r="E351" s="27">
        <v>4936458</v>
      </c>
      <c r="F351" s="26">
        <v>8179484</v>
      </c>
      <c r="G351" s="26">
        <v>18504908</v>
      </c>
      <c r="H351" s="26">
        <v>8647365</v>
      </c>
      <c r="I351" s="26">
        <v>40383041</v>
      </c>
      <c r="J351" s="26">
        <v>49030406</v>
      </c>
      <c r="K351" s="28">
        <f>F351/J351</f>
        <v>0.16682472504918683</v>
      </c>
    </row>
    <row r="352" spans="1:11" s="1" customFormat="1" ht="10.7" customHeight="1" outlineLevel="1" x14ac:dyDescent="0.25">
      <c r="A352" s="21"/>
      <c r="B352" s="16" t="s">
        <v>785</v>
      </c>
      <c r="C352" s="30"/>
      <c r="D352" s="31">
        <f t="shared" ref="D352:J352" si="94">SUBTOTAL(9,D351)</f>
        <v>3243026</v>
      </c>
      <c r="E352" s="32">
        <f t="shared" si="94"/>
        <v>4936458</v>
      </c>
      <c r="F352" s="31">
        <f t="shared" si="94"/>
        <v>8179484</v>
      </c>
      <c r="G352" s="31">
        <f t="shared" si="94"/>
        <v>18504908</v>
      </c>
      <c r="H352" s="31">
        <f t="shared" si="94"/>
        <v>8647365</v>
      </c>
      <c r="I352" s="31">
        <f t="shared" si="94"/>
        <v>40383041</v>
      </c>
      <c r="J352" s="31">
        <f t="shared" si="94"/>
        <v>49030406</v>
      </c>
      <c r="K352" s="33">
        <f>F352/J352</f>
        <v>0.16682472504918683</v>
      </c>
    </row>
    <row r="353" spans="1:11" ht="10.7" customHeight="1" outlineLevel="1" x14ac:dyDescent="0.25">
      <c r="A353" s="21" t="s">
        <v>845</v>
      </c>
      <c r="B353" s="15"/>
      <c r="C353" s="25"/>
      <c r="D353" s="26"/>
      <c r="E353" s="27"/>
      <c r="F353" s="26"/>
      <c r="G353" s="26"/>
      <c r="H353" s="26"/>
      <c r="I353" s="26"/>
      <c r="J353" s="26"/>
      <c r="K353" s="28"/>
    </row>
    <row r="354" spans="1:11" ht="10.7" customHeight="1" outlineLevel="2" x14ac:dyDescent="0.25">
      <c r="A354" s="15" t="s">
        <v>326</v>
      </c>
      <c r="B354" s="15" t="s">
        <v>327</v>
      </c>
      <c r="C354" s="25" t="s">
        <v>3</v>
      </c>
      <c r="D354" s="26">
        <v>12383215</v>
      </c>
      <c r="E354" s="27">
        <v>24443289</v>
      </c>
      <c r="F354" s="26">
        <v>36826504</v>
      </c>
      <c r="G354" s="26">
        <v>135305321</v>
      </c>
      <c r="H354" s="26">
        <v>130661584</v>
      </c>
      <c r="I354" s="26">
        <v>297320405</v>
      </c>
      <c r="J354" s="26">
        <v>427981989</v>
      </c>
      <c r="K354" s="28">
        <f>F354/J354</f>
        <v>8.6046854649296942E-2</v>
      </c>
    </row>
    <row r="355" spans="1:11" s="1" customFormat="1" ht="10.7" customHeight="1" outlineLevel="1" x14ac:dyDescent="0.25">
      <c r="A355" s="21"/>
      <c r="B355" s="16" t="s">
        <v>785</v>
      </c>
      <c r="C355" s="30"/>
      <c r="D355" s="31">
        <f t="shared" ref="D355:J355" si="95">SUBTOTAL(9,D354)</f>
        <v>12383215</v>
      </c>
      <c r="E355" s="32">
        <f t="shared" si="95"/>
        <v>24443289</v>
      </c>
      <c r="F355" s="31">
        <f t="shared" si="95"/>
        <v>36826504</v>
      </c>
      <c r="G355" s="31">
        <f t="shared" si="95"/>
        <v>135305321</v>
      </c>
      <c r="H355" s="31">
        <f t="shared" si="95"/>
        <v>130661584</v>
      </c>
      <c r="I355" s="31">
        <f t="shared" si="95"/>
        <v>297320405</v>
      </c>
      <c r="J355" s="31">
        <f t="shared" si="95"/>
        <v>427981989</v>
      </c>
      <c r="K355" s="33">
        <f>F355/J355</f>
        <v>8.6046854649296942E-2</v>
      </c>
    </row>
    <row r="356" spans="1:11" ht="10.7" customHeight="1" outlineLevel="1" x14ac:dyDescent="0.25">
      <c r="A356" s="21" t="s">
        <v>846</v>
      </c>
      <c r="B356" s="15"/>
      <c r="C356" s="25"/>
      <c r="D356" s="26"/>
      <c r="E356" s="27"/>
      <c r="F356" s="26"/>
      <c r="G356" s="26"/>
      <c r="H356" s="26"/>
      <c r="I356" s="26"/>
      <c r="J356" s="26"/>
      <c r="K356" s="28"/>
    </row>
    <row r="357" spans="1:11" ht="10.7" customHeight="1" outlineLevel="2" x14ac:dyDescent="0.25">
      <c r="A357" s="15" t="s">
        <v>328</v>
      </c>
      <c r="B357" s="15" t="s">
        <v>329</v>
      </c>
      <c r="C357" s="25" t="s">
        <v>10</v>
      </c>
      <c r="D357" s="26">
        <v>6893543</v>
      </c>
      <c r="E357" s="27">
        <v>24030014</v>
      </c>
      <c r="F357" s="26">
        <v>30923557</v>
      </c>
      <c r="G357" s="26">
        <v>62961867</v>
      </c>
      <c r="H357" s="26">
        <v>44860531</v>
      </c>
      <c r="I357" s="26">
        <v>208821503</v>
      </c>
      <c r="J357" s="26">
        <v>253682034</v>
      </c>
      <c r="K357" s="28">
        <f>F357/J357</f>
        <v>0.12189888464864643</v>
      </c>
    </row>
    <row r="358" spans="1:11" s="1" customFormat="1" ht="10.7" customHeight="1" outlineLevel="1" x14ac:dyDescent="0.25">
      <c r="A358" s="21"/>
      <c r="B358" s="16" t="s">
        <v>785</v>
      </c>
      <c r="C358" s="30"/>
      <c r="D358" s="31">
        <f t="shared" ref="D358:J358" si="96">SUBTOTAL(9,D357)</f>
        <v>6893543</v>
      </c>
      <c r="E358" s="32">
        <f t="shared" si="96"/>
        <v>24030014</v>
      </c>
      <c r="F358" s="31">
        <f t="shared" si="96"/>
        <v>30923557</v>
      </c>
      <c r="G358" s="31">
        <f t="shared" si="96"/>
        <v>62961867</v>
      </c>
      <c r="H358" s="31">
        <f t="shared" si="96"/>
        <v>44860531</v>
      </c>
      <c r="I358" s="31">
        <f t="shared" si="96"/>
        <v>208821503</v>
      </c>
      <c r="J358" s="31">
        <f t="shared" si="96"/>
        <v>253682034</v>
      </c>
      <c r="K358" s="33">
        <f>F358/J358</f>
        <v>0.12189888464864643</v>
      </c>
    </row>
    <row r="359" spans="1:11" ht="10.7" customHeight="1" outlineLevel="1" x14ac:dyDescent="0.25">
      <c r="A359" s="21" t="s">
        <v>847</v>
      </c>
      <c r="B359" s="15"/>
      <c r="C359" s="25"/>
      <c r="D359" s="26"/>
      <c r="E359" s="27"/>
      <c r="F359" s="26"/>
      <c r="G359" s="26"/>
      <c r="H359" s="26"/>
      <c r="I359" s="26"/>
      <c r="J359" s="26"/>
      <c r="K359" s="28"/>
    </row>
    <row r="360" spans="1:11" ht="10.7" customHeight="1" outlineLevel="2" x14ac:dyDescent="0.25">
      <c r="A360" s="15" t="s">
        <v>330</v>
      </c>
      <c r="B360" s="15" t="s">
        <v>331</v>
      </c>
      <c r="C360" s="25" t="s">
        <v>10</v>
      </c>
      <c r="D360" s="26">
        <v>5503029</v>
      </c>
      <c r="E360" s="27">
        <v>7455125</v>
      </c>
      <c r="F360" s="26">
        <v>12958154</v>
      </c>
      <c r="G360" s="26">
        <v>45069263</v>
      </c>
      <c r="H360" s="26">
        <v>11747023</v>
      </c>
      <c r="I360" s="26">
        <v>107454981</v>
      </c>
      <c r="J360" s="26">
        <v>119202004</v>
      </c>
      <c r="K360" s="28">
        <f>F360/J360</f>
        <v>0.10870751803803567</v>
      </c>
    </row>
    <row r="361" spans="1:11" s="1" customFormat="1" ht="10.7" customHeight="1" outlineLevel="1" x14ac:dyDescent="0.25">
      <c r="A361" s="21"/>
      <c r="B361" s="16" t="s">
        <v>785</v>
      </c>
      <c r="C361" s="30"/>
      <c r="D361" s="31">
        <f t="shared" ref="D361:J361" si="97">SUBTOTAL(9,D360)</f>
        <v>5503029</v>
      </c>
      <c r="E361" s="32">
        <f t="shared" si="97"/>
        <v>7455125</v>
      </c>
      <c r="F361" s="31">
        <f t="shared" si="97"/>
        <v>12958154</v>
      </c>
      <c r="G361" s="31">
        <f t="shared" si="97"/>
        <v>45069263</v>
      </c>
      <c r="H361" s="31">
        <f t="shared" si="97"/>
        <v>11747023</v>
      </c>
      <c r="I361" s="31">
        <f t="shared" si="97"/>
        <v>107454981</v>
      </c>
      <c r="J361" s="31">
        <f t="shared" si="97"/>
        <v>119202004</v>
      </c>
      <c r="K361" s="33">
        <f>F361/J361</f>
        <v>0.10870751803803567</v>
      </c>
    </row>
    <row r="362" spans="1:11" ht="10.7" customHeight="1" outlineLevel="1" x14ac:dyDescent="0.25">
      <c r="A362" s="21" t="s">
        <v>848</v>
      </c>
      <c r="B362" s="15"/>
      <c r="C362" s="25"/>
      <c r="D362" s="26"/>
      <c r="E362" s="27"/>
      <c r="F362" s="26"/>
      <c r="G362" s="26"/>
      <c r="H362" s="26"/>
      <c r="I362" s="26"/>
      <c r="J362" s="26"/>
      <c r="K362" s="28"/>
    </row>
    <row r="363" spans="1:11" ht="10.7" customHeight="1" outlineLevel="2" x14ac:dyDescent="0.25">
      <c r="A363" s="15" t="s">
        <v>332</v>
      </c>
      <c r="B363" s="15" t="s">
        <v>333</v>
      </c>
      <c r="C363" s="25" t="s">
        <v>3</v>
      </c>
      <c r="D363" s="26">
        <v>345090</v>
      </c>
      <c r="E363" s="27">
        <v>391199</v>
      </c>
      <c r="F363" s="26">
        <f>SUM(D363:E363)</f>
        <v>736289</v>
      </c>
      <c r="G363" s="26">
        <v>16065572</v>
      </c>
      <c r="H363" s="26">
        <v>2776035</v>
      </c>
      <c r="I363" s="26">
        <v>16836294</v>
      </c>
      <c r="J363" s="26">
        <v>19612329</v>
      </c>
      <c r="K363" s="28">
        <f>F363/J363</f>
        <v>3.7542150144432108E-2</v>
      </c>
    </row>
    <row r="364" spans="1:11" s="1" customFormat="1" ht="10.7" customHeight="1" outlineLevel="1" x14ac:dyDescent="0.25">
      <c r="A364" s="21"/>
      <c r="B364" s="16" t="s">
        <v>785</v>
      </c>
      <c r="C364" s="30"/>
      <c r="D364" s="31">
        <f t="shared" ref="D364:J364" si="98">SUBTOTAL(9,D363)</f>
        <v>345090</v>
      </c>
      <c r="E364" s="32">
        <f t="shared" si="98"/>
        <v>391199</v>
      </c>
      <c r="F364" s="31">
        <f t="shared" si="98"/>
        <v>736289</v>
      </c>
      <c r="G364" s="31">
        <f t="shared" si="98"/>
        <v>16065572</v>
      </c>
      <c r="H364" s="31">
        <f t="shared" si="98"/>
        <v>2776035</v>
      </c>
      <c r="I364" s="31">
        <f t="shared" si="98"/>
        <v>16836294</v>
      </c>
      <c r="J364" s="31">
        <f t="shared" si="98"/>
        <v>19612329</v>
      </c>
      <c r="K364" s="33">
        <f>F364/J364</f>
        <v>3.7542150144432108E-2</v>
      </c>
    </row>
    <row r="365" spans="1:11" ht="10.7" customHeight="1" outlineLevel="1" x14ac:dyDescent="0.25">
      <c r="A365" s="21" t="s">
        <v>849</v>
      </c>
      <c r="B365" s="15"/>
      <c r="C365" s="25"/>
      <c r="D365" s="26"/>
      <c r="E365" s="27"/>
      <c r="F365" s="26"/>
      <c r="G365" s="26"/>
      <c r="H365" s="26"/>
      <c r="I365" s="26"/>
      <c r="J365" s="26"/>
      <c r="K365" s="28"/>
    </row>
    <row r="366" spans="1:11" ht="10.7" customHeight="1" outlineLevel="2" x14ac:dyDescent="0.25">
      <c r="A366" s="15" t="s">
        <v>334</v>
      </c>
      <c r="B366" s="15" t="s">
        <v>335</v>
      </c>
      <c r="C366" s="25" t="s">
        <v>6</v>
      </c>
      <c r="D366" s="26">
        <v>499276</v>
      </c>
      <c r="E366" s="27">
        <v>896843</v>
      </c>
      <c r="F366" s="26">
        <v>1396119</v>
      </c>
      <c r="G366" s="26">
        <v>10339287</v>
      </c>
      <c r="H366" s="26">
        <v>1135601</v>
      </c>
      <c r="I366" s="26">
        <v>10832316</v>
      </c>
      <c r="J366" s="26">
        <v>11967917</v>
      </c>
      <c r="K366" s="28">
        <f>F366/J366</f>
        <v>0.11665513723064758</v>
      </c>
    </row>
    <row r="367" spans="1:11" s="1" customFormat="1" ht="10.7" customHeight="1" outlineLevel="1" x14ac:dyDescent="0.25">
      <c r="A367" s="21"/>
      <c r="B367" s="16" t="s">
        <v>785</v>
      </c>
      <c r="C367" s="30"/>
      <c r="D367" s="31">
        <f t="shared" ref="D367:J367" si="99">SUBTOTAL(9,D366)</f>
        <v>499276</v>
      </c>
      <c r="E367" s="32">
        <f t="shared" si="99"/>
        <v>896843</v>
      </c>
      <c r="F367" s="31">
        <f t="shared" si="99"/>
        <v>1396119</v>
      </c>
      <c r="G367" s="31">
        <f t="shared" si="99"/>
        <v>10339287</v>
      </c>
      <c r="H367" s="31">
        <f t="shared" si="99"/>
        <v>1135601</v>
      </c>
      <c r="I367" s="31">
        <f t="shared" si="99"/>
        <v>10832316</v>
      </c>
      <c r="J367" s="31">
        <f t="shared" si="99"/>
        <v>11967917</v>
      </c>
      <c r="K367" s="33">
        <f>F367/J367</f>
        <v>0.11665513723064758</v>
      </c>
    </row>
    <row r="368" spans="1:11" ht="10.7" customHeight="1" outlineLevel="1" x14ac:dyDescent="0.25">
      <c r="A368" s="21" t="s">
        <v>850</v>
      </c>
      <c r="B368" s="15"/>
      <c r="C368" s="25"/>
      <c r="D368" s="26"/>
      <c r="E368" s="27"/>
      <c r="F368" s="26"/>
      <c r="G368" s="26"/>
      <c r="H368" s="26"/>
      <c r="I368" s="26"/>
      <c r="J368" s="26"/>
      <c r="K368" s="28"/>
    </row>
    <row r="369" spans="1:11" ht="10.7" customHeight="1" outlineLevel="2" x14ac:dyDescent="0.25">
      <c r="A369" s="15" t="s">
        <v>336</v>
      </c>
      <c r="B369" s="15" t="s">
        <v>337</v>
      </c>
      <c r="C369" s="25" t="s">
        <v>6</v>
      </c>
      <c r="D369" s="26">
        <v>0</v>
      </c>
      <c r="E369" s="27">
        <v>0</v>
      </c>
      <c r="F369" s="26">
        <v>0</v>
      </c>
      <c r="G369" s="26">
        <v>12801308</v>
      </c>
      <c r="H369" s="26">
        <v>12334057</v>
      </c>
      <c r="I369" s="26">
        <v>127102315</v>
      </c>
      <c r="J369" s="26">
        <v>139436372</v>
      </c>
      <c r="K369" s="28">
        <f>F369/J369</f>
        <v>0</v>
      </c>
    </row>
    <row r="370" spans="1:11" s="1" customFormat="1" ht="10.7" customHeight="1" outlineLevel="1" thickBot="1" x14ac:dyDescent="0.3">
      <c r="A370" s="22"/>
      <c r="B370" s="14" t="s">
        <v>785</v>
      </c>
      <c r="C370" s="34"/>
      <c r="D370" s="35">
        <f t="shared" ref="D370:J370" si="100">SUBTOTAL(9,D369)</f>
        <v>0</v>
      </c>
      <c r="E370" s="36">
        <f t="shared" si="100"/>
        <v>0</v>
      </c>
      <c r="F370" s="35">
        <f t="shared" si="100"/>
        <v>0</v>
      </c>
      <c r="G370" s="35">
        <f t="shared" si="100"/>
        <v>12801308</v>
      </c>
      <c r="H370" s="35">
        <f t="shared" si="100"/>
        <v>12334057</v>
      </c>
      <c r="I370" s="35">
        <f t="shared" si="100"/>
        <v>127102315</v>
      </c>
      <c r="J370" s="35">
        <f t="shared" si="100"/>
        <v>139436372</v>
      </c>
      <c r="K370" s="37">
        <f>F370/J370</f>
        <v>0</v>
      </c>
    </row>
    <row r="371" spans="1:11" ht="10.7" customHeight="1" outlineLevel="1" x14ac:dyDescent="0.25">
      <c r="A371" s="21" t="s">
        <v>851</v>
      </c>
      <c r="B371" s="15"/>
      <c r="C371" s="25"/>
      <c r="D371" s="26"/>
      <c r="E371" s="27"/>
      <c r="F371" s="26"/>
      <c r="G371" s="26"/>
      <c r="H371" s="26"/>
      <c r="I371" s="26"/>
      <c r="J371" s="26"/>
      <c r="K371" s="28"/>
    </row>
    <row r="372" spans="1:11" ht="10.7" customHeight="1" outlineLevel="2" x14ac:dyDescent="0.25">
      <c r="A372" s="15" t="s">
        <v>391</v>
      </c>
      <c r="B372" s="15" t="s">
        <v>59</v>
      </c>
      <c r="C372" s="25" t="s">
        <v>3</v>
      </c>
      <c r="D372" s="26">
        <v>0</v>
      </c>
      <c r="E372" s="27">
        <v>0</v>
      </c>
      <c r="F372" s="26">
        <f>SUM(D372:E372)</f>
        <v>0</v>
      </c>
      <c r="G372" s="26">
        <v>123899416</v>
      </c>
      <c r="H372" s="26">
        <v>197237981</v>
      </c>
      <c r="I372" s="26">
        <v>326212977</v>
      </c>
      <c r="J372" s="26">
        <v>523450958</v>
      </c>
      <c r="K372" s="28">
        <f t="shared" ref="K372:K403" si="101">F372/J372</f>
        <v>0</v>
      </c>
    </row>
    <row r="373" spans="1:11" ht="10.7" customHeight="1" outlineLevel="2" x14ac:dyDescent="0.25">
      <c r="A373" s="15" t="s">
        <v>393</v>
      </c>
      <c r="B373" s="15" t="s">
        <v>59</v>
      </c>
      <c r="C373" s="25" t="s">
        <v>3</v>
      </c>
      <c r="D373" s="26">
        <v>0</v>
      </c>
      <c r="E373" s="27">
        <v>0</v>
      </c>
      <c r="F373" s="26">
        <f t="shared" ref="F373:F426" si="102">SUM(D373:E373)</f>
        <v>0</v>
      </c>
      <c r="G373" s="26">
        <v>12011838</v>
      </c>
      <c r="H373" s="26">
        <v>2402367</v>
      </c>
      <c r="I373" s="26">
        <v>9609471</v>
      </c>
      <c r="J373" s="26">
        <v>59933609</v>
      </c>
      <c r="K373" s="28">
        <f t="shared" si="101"/>
        <v>0</v>
      </c>
    </row>
    <row r="374" spans="1:11" ht="10.7" customHeight="1" outlineLevel="2" x14ac:dyDescent="0.25">
      <c r="A374" s="15" t="s">
        <v>345</v>
      </c>
      <c r="B374" s="15" t="s">
        <v>59</v>
      </c>
      <c r="C374" s="25" t="s">
        <v>10</v>
      </c>
      <c r="D374" s="26">
        <v>36318157</v>
      </c>
      <c r="E374" s="27">
        <v>94394255</v>
      </c>
      <c r="F374" s="26">
        <f t="shared" si="102"/>
        <v>130712412</v>
      </c>
      <c r="G374" s="26">
        <v>1102475436</v>
      </c>
      <c r="H374" s="26">
        <v>3352791653</v>
      </c>
      <c r="I374" s="26">
        <v>2091487904</v>
      </c>
      <c r="J374" s="26">
        <v>5444279557</v>
      </c>
      <c r="K374" s="28">
        <f t="shared" si="101"/>
        <v>2.400912933134304E-2</v>
      </c>
    </row>
    <row r="375" spans="1:11" ht="10.7" customHeight="1" outlineLevel="2" x14ac:dyDescent="0.25">
      <c r="A375" s="15" t="s">
        <v>400</v>
      </c>
      <c r="B375" s="15" t="s">
        <v>362</v>
      </c>
      <c r="C375" s="25" t="s">
        <v>3</v>
      </c>
      <c r="D375" s="26">
        <v>0</v>
      </c>
      <c r="E375" s="27">
        <v>0</v>
      </c>
      <c r="F375" s="26">
        <f t="shared" si="102"/>
        <v>0</v>
      </c>
      <c r="G375" s="26">
        <v>519675273</v>
      </c>
      <c r="H375" s="26">
        <v>1134283132</v>
      </c>
      <c r="I375" s="26">
        <v>0</v>
      </c>
      <c r="J375" s="26">
        <v>1134283132</v>
      </c>
      <c r="K375" s="28">
        <f t="shared" si="101"/>
        <v>0</v>
      </c>
    </row>
    <row r="376" spans="1:11" ht="10.7" customHeight="1" outlineLevel="2" x14ac:dyDescent="0.25">
      <c r="A376" s="15" t="s">
        <v>399</v>
      </c>
      <c r="B376" s="15" t="s">
        <v>59</v>
      </c>
      <c r="C376" s="25" t="s">
        <v>3</v>
      </c>
      <c r="D376" s="26">
        <v>109597883</v>
      </c>
      <c r="E376" s="27">
        <v>0</v>
      </c>
      <c r="F376" s="26">
        <f t="shared" si="102"/>
        <v>109597883</v>
      </c>
      <c r="G376" s="26">
        <v>14044394</v>
      </c>
      <c r="H376" s="26">
        <v>30939258</v>
      </c>
      <c r="I376" s="26">
        <v>92703019</v>
      </c>
      <c r="J376" s="26">
        <v>123642277</v>
      </c>
      <c r="K376" s="28">
        <f t="shared" si="101"/>
        <v>0.88641106957290994</v>
      </c>
    </row>
    <row r="377" spans="1:11" ht="10.7" customHeight="1" outlineLevel="2" x14ac:dyDescent="0.25">
      <c r="A377" s="15" t="s">
        <v>389</v>
      </c>
      <c r="B377" s="15" t="s">
        <v>59</v>
      </c>
      <c r="C377" s="25" t="s">
        <v>10</v>
      </c>
      <c r="D377" s="26">
        <v>480574</v>
      </c>
      <c r="E377" s="27">
        <v>158456</v>
      </c>
      <c r="F377" s="26">
        <f t="shared" si="102"/>
        <v>639030</v>
      </c>
      <c r="G377" s="26">
        <v>27347416</v>
      </c>
      <c r="H377" s="26">
        <v>40461784</v>
      </c>
      <c r="I377" s="26">
        <v>0</v>
      </c>
      <c r="J377" s="26">
        <v>40461784</v>
      </c>
      <c r="K377" s="28">
        <f t="shared" si="101"/>
        <v>1.5793421268819982E-2</v>
      </c>
    </row>
    <row r="378" spans="1:11" ht="10.7" customHeight="1" outlineLevel="2" x14ac:dyDescent="0.25">
      <c r="A378" s="15" t="s">
        <v>367</v>
      </c>
      <c r="B378" s="15" t="s">
        <v>362</v>
      </c>
      <c r="C378" s="25" t="s">
        <v>10</v>
      </c>
      <c r="D378" s="26">
        <v>888379</v>
      </c>
      <c r="E378" s="27">
        <v>191715</v>
      </c>
      <c r="F378" s="26">
        <f t="shared" si="102"/>
        <v>1080094</v>
      </c>
      <c r="G378" s="26">
        <v>27499632</v>
      </c>
      <c r="H378" s="26">
        <v>34946574</v>
      </c>
      <c r="I378" s="26">
        <v>0</v>
      </c>
      <c r="J378" s="26">
        <v>34946574</v>
      </c>
      <c r="K378" s="28">
        <f t="shared" si="101"/>
        <v>3.090700679271164E-2</v>
      </c>
    </row>
    <row r="379" spans="1:11" ht="10.7" customHeight="1" outlineLevel="2" x14ac:dyDescent="0.25">
      <c r="A379" s="15" t="s">
        <v>395</v>
      </c>
      <c r="B379" s="15" t="s">
        <v>366</v>
      </c>
      <c r="C379" s="25" t="s">
        <v>3</v>
      </c>
      <c r="D379" s="26">
        <v>770779</v>
      </c>
      <c r="E379" s="27">
        <v>0</v>
      </c>
      <c r="F379" s="26">
        <f t="shared" si="102"/>
        <v>770779</v>
      </c>
      <c r="G379" s="26">
        <v>33841750</v>
      </c>
      <c r="H379" s="26">
        <v>47627465</v>
      </c>
      <c r="I379" s="26">
        <v>0</v>
      </c>
      <c r="J379" s="26">
        <v>47627465</v>
      </c>
      <c r="K379" s="28">
        <f t="shared" si="101"/>
        <v>1.6183498323918771E-2</v>
      </c>
    </row>
    <row r="380" spans="1:11" ht="10.7" customHeight="1" outlineLevel="2" x14ac:dyDescent="0.25">
      <c r="A380" s="15" t="s">
        <v>390</v>
      </c>
      <c r="B380" s="15" t="s">
        <v>59</v>
      </c>
      <c r="C380" s="25" t="s">
        <v>3</v>
      </c>
      <c r="D380" s="26">
        <v>511608</v>
      </c>
      <c r="E380" s="27">
        <v>0</v>
      </c>
      <c r="F380" s="26">
        <f t="shared" si="102"/>
        <v>511608</v>
      </c>
      <c r="G380" s="26">
        <v>32834009</v>
      </c>
      <c r="H380" s="26">
        <v>46908514</v>
      </c>
      <c r="I380" s="26">
        <v>0</v>
      </c>
      <c r="J380" s="26">
        <v>46908514</v>
      </c>
      <c r="K380" s="28">
        <f t="shared" si="101"/>
        <v>1.0906506226140525E-2</v>
      </c>
    </row>
    <row r="381" spans="1:11" ht="10.7" customHeight="1" outlineLevel="2" x14ac:dyDescent="0.25">
      <c r="A381" s="15" t="s">
        <v>383</v>
      </c>
      <c r="B381" s="15" t="s">
        <v>384</v>
      </c>
      <c r="C381" s="25" t="s">
        <v>3</v>
      </c>
      <c r="D381" s="26">
        <v>0</v>
      </c>
      <c r="E381" s="27">
        <v>0</v>
      </c>
      <c r="F381" s="26">
        <f t="shared" si="102"/>
        <v>0</v>
      </c>
      <c r="G381" s="26">
        <v>21062150</v>
      </c>
      <c r="H381" s="26">
        <v>8967350</v>
      </c>
      <c r="I381" s="26">
        <v>12988907</v>
      </c>
      <c r="J381" s="26">
        <v>21956257</v>
      </c>
      <c r="K381" s="28">
        <f t="shared" si="101"/>
        <v>0</v>
      </c>
    </row>
    <row r="382" spans="1:11" ht="10.7" customHeight="1" outlineLevel="2" x14ac:dyDescent="0.25">
      <c r="A382" s="15" t="s">
        <v>354</v>
      </c>
      <c r="B382" s="15" t="s">
        <v>59</v>
      </c>
      <c r="C382" s="25" t="s">
        <v>3</v>
      </c>
      <c r="D382" s="26">
        <v>93655951</v>
      </c>
      <c r="E382" s="27">
        <v>920696665</v>
      </c>
      <c r="F382" s="26">
        <f t="shared" si="102"/>
        <v>1014352616</v>
      </c>
      <c r="G382" s="26">
        <v>1472904553</v>
      </c>
      <c r="H382" s="26">
        <v>1177899972</v>
      </c>
      <c r="I382" s="26">
        <v>1841938361</v>
      </c>
      <c r="J382" s="26">
        <v>3019838333</v>
      </c>
      <c r="K382" s="28">
        <f t="shared" si="101"/>
        <v>0.33589633091130111</v>
      </c>
    </row>
    <row r="383" spans="1:11" ht="10.7" customHeight="1" outlineLevel="2" x14ac:dyDescent="0.25">
      <c r="A383" s="15" t="s">
        <v>351</v>
      </c>
      <c r="B383" s="15" t="s">
        <v>352</v>
      </c>
      <c r="C383" s="25" t="s">
        <v>3</v>
      </c>
      <c r="D383" s="26">
        <v>37447794</v>
      </c>
      <c r="E383" s="27">
        <v>236915461</v>
      </c>
      <c r="F383" s="26">
        <f t="shared" si="102"/>
        <v>274363255</v>
      </c>
      <c r="G383" s="26">
        <v>704795052</v>
      </c>
      <c r="H383" s="26">
        <v>4795953793</v>
      </c>
      <c r="I383" s="26">
        <v>2266027502</v>
      </c>
      <c r="J383" s="26">
        <v>7061981295</v>
      </c>
      <c r="K383" s="28">
        <f t="shared" si="101"/>
        <v>3.8850747904735139E-2</v>
      </c>
    </row>
    <row r="384" spans="1:11" ht="10.7" customHeight="1" outlineLevel="2" x14ac:dyDescent="0.25">
      <c r="A384" s="15" t="s">
        <v>349</v>
      </c>
      <c r="B384" s="15" t="s">
        <v>350</v>
      </c>
      <c r="C384" s="25" t="s">
        <v>10</v>
      </c>
      <c r="D384" s="26">
        <v>38446906</v>
      </c>
      <c r="E384" s="27">
        <v>253714446</v>
      </c>
      <c r="F384" s="26">
        <f t="shared" si="102"/>
        <v>292161352</v>
      </c>
      <c r="G384" s="26">
        <v>364723250</v>
      </c>
      <c r="H384" s="26">
        <v>2202700099</v>
      </c>
      <c r="I384" s="26">
        <v>1970959904</v>
      </c>
      <c r="J384" s="26">
        <v>4173660003</v>
      </c>
      <c r="K384" s="28">
        <f t="shared" si="101"/>
        <v>7.0001234357852896E-2</v>
      </c>
    </row>
    <row r="385" spans="1:11" ht="10.7" customHeight="1" outlineLevel="2" x14ac:dyDescent="0.25">
      <c r="A385" s="15" t="s">
        <v>356</v>
      </c>
      <c r="B385" s="15" t="s">
        <v>59</v>
      </c>
      <c r="C385" s="25" t="s">
        <v>6</v>
      </c>
      <c r="D385" s="26">
        <v>15387627</v>
      </c>
      <c r="E385" s="27">
        <v>49895731</v>
      </c>
      <c r="F385" s="26">
        <f t="shared" si="102"/>
        <v>65283358</v>
      </c>
      <c r="G385" s="26">
        <v>194039500</v>
      </c>
      <c r="H385" s="26">
        <v>1344651629</v>
      </c>
      <c r="I385" s="26">
        <v>745084821</v>
      </c>
      <c r="J385" s="26">
        <v>2089736450</v>
      </c>
      <c r="K385" s="28">
        <f t="shared" si="101"/>
        <v>3.1239995837752652E-2</v>
      </c>
    </row>
    <row r="386" spans="1:11" ht="10.7" customHeight="1" outlineLevel="2" x14ac:dyDescent="0.25">
      <c r="A386" s="15" t="s">
        <v>340</v>
      </c>
      <c r="B386" s="15" t="s">
        <v>59</v>
      </c>
      <c r="C386" s="25" t="s">
        <v>10</v>
      </c>
      <c r="D386" s="26">
        <v>33608849</v>
      </c>
      <c r="E386" s="27">
        <v>868407274</v>
      </c>
      <c r="F386" s="26">
        <f t="shared" si="102"/>
        <v>902016123</v>
      </c>
      <c r="G386" s="26">
        <v>421973795</v>
      </c>
      <c r="H386" s="26">
        <v>2899410915</v>
      </c>
      <c r="I386" s="26">
        <v>1560166143</v>
      </c>
      <c r="J386" s="26">
        <v>4459577068</v>
      </c>
      <c r="K386" s="28">
        <f t="shared" si="101"/>
        <v>0.20226494782935323</v>
      </c>
    </row>
    <row r="387" spans="1:11" ht="10.7" customHeight="1" outlineLevel="2" x14ac:dyDescent="0.25">
      <c r="A387" s="15" t="s">
        <v>358</v>
      </c>
      <c r="B387" s="15" t="s">
        <v>359</v>
      </c>
      <c r="C387" s="25" t="s">
        <v>3</v>
      </c>
      <c r="D387" s="26">
        <v>18227992</v>
      </c>
      <c r="E387" s="27">
        <v>70699900</v>
      </c>
      <c r="F387" s="26">
        <f t="shared" si="102"/>
        <v>88927892</v>
      </c>
      <c r="G387" s="26">
        <v>227855234</v>
      </c>
      <c r="H387" s="26">
        <v>1171388580</v>
      </c>
      <c r="I387" s="26">
        <v>1167039322</v>
      </c>
      <c r="J387" s="26">
        <v>2338427902</v>
      </c>
      <c r="K387" s="28">
        <f t="shared" si="101"/>
        <v>3.8028921876933713E-2</v>
      </c>
    </row>
    <row r="388" spans="1:11" ht="10.7" customHeight="1" outlineLevel="2" x14ac:dyDescent="0.25">
      <c r="A388" s="15" t="s">
        <v>348</v>
      </c>
      <c r="B388" s="15" t="s">
        <v>59</v>
      </c>
      <c r="C388" s="25" t="s">
        <v>10</v>
      </c>
      <c r="D388" s="26">
        <v>21486156</v>
      </c>
      <c r="E388" s="27">
        <v>96275470</v>
      </c>
      <c r="F388" s="26">
        <f t="shared" si="102"/>
        <v>117761626</v>
      </c>
      <c r="G388" s="26">
        <v>226355230</v>
      </c>
      <c r="H388" s="26">
        <v>1111974429</v>
      </c>
      <c r="I388" s="26">
        <v>1115794204</v>
      </c>
      <c r="J388" s="26">
        <v>2227768633</v>
      </c>
      <c r="K388" s="28">
        <f t="shared" si="101"/>
        <v>5.2860797237017206E-2</v>
      </c>
    </row>
    <row r="389" spans="1:11" ht="10.7" customHeight="1" outlineLevel="2" x14ac:dyDescent="0.25">
      <c r="A389" s="15" t="s">
        <v>374</v>
      </c>
      <c r="B389" s="15" t="s">
        <v>59</v>
      </c>
      <c r="C389" s="25" t="s">
        <v>3</v>
      </c>
      <c r="D389" s="26">
        <v>301465</v>
      </c>
      <c r="E389" s="27">
        <v>0</v>
      </c>
      <c r="F389" s="26">
        <f t="shared" si="102"/>
        <v>301465</v>
      </c>
      <c r="G389" s="26">
        <v>27923191</v>
      </c>
      <c r="H389" s="26">
        <v>65262943</v>
      </c>
      <c r="I389" s="26">
        <v>156130</v>
      </c>
      <c r="J389" s="26">
        <v>65419073</v>
      </c>
      <c r="K389" s="28">
        <f t="shared" si="101"/>
        <v>4.6082126538234498E-3</v>
      </c>
    </row>
    <row r="390" spans="1:11" ht="10.7" customHeight="1" outlineLevel="2" x14ac:dyDescent="0.25">
      <c r="A390" s="15" t="s">
        <v>338</v>
      </c>
      <c r="B390" s="15" t="s">
        <v>107</v>
      </c>
      <c r="C390" s="25" t="s">
        <v>6</v>
      </c>
      <c r="D390" s="26">
        <v>19341441</v>
      </c>
      <c r="E390" s="27">
        <v>488983903</v>
      </c>
      <c r="F390" s="26">
        <f t="shared" si="102"/>
        <v>508325344</v>
      </c>
      <c r="G390" s="26">
        <v>460308061</v>
      </c>
      <c r="H390" s="26">
        <v>1414905060</v>
      </c>
      <c r="I390" s="26">
        <v>1606450152</v>
      </c>
      <c r="J390" s="26">
        <v>3021355212</v>
      </c>
      <c r="K390" s="28">
        <f t="shared" si="101"/>
        <v>0.16824415149237343</v>
      </c>
    </row>
    <row r="391" spans="1:11" ht="10.7" customHeight="1" outlineLevel="2" x14ac:dyDescent="0.25">
      <c r="A391" s="15" t="s">
        <v>363</v>
      </c>
      <c r="B391" s="15" t="s">
        <v>364</v>
      </c>
      <c r="C391" s="25" t="s">
        <v>6</v>
      </c>
      <c r="D391" s="26">
        <v>10548002</v>
      </c>
      <c r="E391" s="27">
        <v>153469272</v>
      </c>
      <c r="F391" s="26">
        <f t="shared" si="102"/>
        <v>164017274</v>
      </c>
      <c r="G391" s="26">
        <v>308602370</v>
      </c>
      <c r="H391" s="26">
        <v>598508855</v>
      </c>
      <c r="I391" s="26">
        <v>1295412555</v>
      </c>
      <c r="J391" s="26">
        <v>1893921410</v>
      </c>
      <c r="K391" s="28">
        <f t="shared" si="101"/>
        <v>8.6601943002481821E-2</v>
      </c>
    </row>
    <row r="392" spans="1:11" ht="10.7" customHeight="1" outlineLevel="2" x14ac:dyDescent="0.25">
      <c r="A392" s="15" t="s">
        <v>376</v>
      </c>
      <c r="B392" s="15" t="s">
        <v>366</v>
      </c>
      <c r="C392" s="25" t="s">
        <v>3</v>
      </c>
      <c r="D392" s="26">
        <v>-10588681</v>
      </c>
      <c r="E392" s="27">
        <v>63953594</v>
      </c>
      <c r="F392" s="26">
        <f t="shared" si="102"/>
        <v>53364913</v>
      </c>
      <c r="G392" s="26">
        <v>66239516</v>
      </c>
      <c r="H392" s="26">
        <v>296342945</v>
      </c>
      <c r="I392" s="26">
        <v>0</v>
      </c>
      <c r="J392" s="26">
        <v>296342945</v>
      </c>
      <c r="K392" s="28">
        <f t="shared" si="101"/>
        <v>0.18007822997102227</v>
      </c>
    </row>
    <row r="393" spans="1:11" ht="10.7" customHeight="1" outlineLevel="2" x14ac:dyDescent="0.25">
      <c r="A393" s="15" t="s">
        <v>342</v>
      </c>
      <c r="B393" s="15" t="s">
        <v>59</v>
      </c>
      <c r="C393" s="25" t="s">
        <v>3</v>
      </c>
      <c r="D393" s="26">
        <v>26581187</v>
      </c>
      <c r="E393" s="27">
        <v>1005652717</v>
      </c>
      <c r="F393" s="26">
        <f t="shared" si="102"/>
        <v>1032233904</v>
      </c>
      <c r="G393" s="26">
        <v>2885184021</v>
      </c>
      <c r="H393" s="26">
        <v>7854859796</v>
      </c>
      <c r="I393" s="26">
        <v>6284839792</v>
      </c>
      <c r="J393" s="26">
        <v>14139699588</v>
      </c>
      <c r="K393" s="28">
        <f t="shared" si="101"/>
        <v>7.3002534288354362E-2</v>
      </c>
    </row>
    <row r="394" spans="1:11" ht="10.7" customHeight="1" outlineLevel="2" x14ac:dyDescent="0.25">
      <c r="A394" s="15" t="s">
        <v>388</v>
      </c>
      <c r="B394" s="15" t="s">
        <v>59</v>
      </c>
      <c r="C394" s="25" t="s">
        <v>3</v>
      </c>
      <c r="D394" s="26">
        <v>30387076</v>
      </c>
      <c r="E394" s="27">
        <v>296634411</v>
      </c>
      <c r="F394" s="26">
        <f t="shared" si="102"/>
        <v>327021487</v>
      </c>
      <c r="G394" s="26">
        <v>605772658</v>
      </c>
      <c r="H394" s="26">
        <v>1354451468</v>
      </c>
      <c r="I394" s="26">
        <v>2012711787</v>
      </c>
      <c r="J394" s="26">
        <v>3367163255</v>
      </c>
      <c r="K394" s="28">
        <f t="shared" si="101"/>
        <v>9.7120769690746706E-2</v>
      </c>
    </row>
    <row r="395" spans="1:11" ht="10.7" customHeight="1" outlineLevel="2" x14ac:dyDescent="0.25">
      <c r="A395" s="15" t="s">
        <v>378</v>
      </c>
      <c r="B395" s="15" t="s">
        <v>59</v>
      </c>
      <c r="C395" s="25" t="s">
        <v>10</v>
      </c>
      <c r="D395" s="26">
        <v>38820366</v>
      </c>
      <c r="E395" s="27">
        <v>434020417</v>
      </c>
      <c r="F395" s="26">
        <f t="shared" si="102"/>
        <v>472840783</v>
      </c>
      <c r="G395" s="26">
        <v>753033375</v>
      </c>
      <c r="H395" s="26">
        <v>2133083030</v>
      </c>
      <c r="I395" s="26">
        <v>2240085713</v>
      </c>
      <c r="J395" s="26">
        <v>4373168743</v>
      </c>
      <c r="K395" s="28">
        <f t="shared" si="101"/>
        <v>0.1081231506917866</v>
      </c>
    </row>
    <row r="396" spans="1:11" ht="10.7" customHeight="1" outlineLevel="2" x14ac:dyDescent="0.25">
      <c r="A396" s="15" t="s">
        <v>381</v>
      </c>
      <c r="B396" s="15" t="s">
        <v>352</v>
      </c>
      <c r="C396" s="25" t="s">
        <v>10</v>
      </c>
      <c r="D396" s="26">
        <v>709285</v>
      </c>
      <c r="E396" s="27">
        <v>0</v>
      </c>
      <c r="F396" s="26">
        <f t="shared" si="102"/>
        <v>709285</v>
      </c>
      <c r="G396" s="26">
        <v>96808876</v>
      </c>
      <c r="H396" s="26">
        <v>80024687</v>
      </c>
      <c r="I396" s="26">
        <v>623462408</v>
      </c>
      <c r="J396" s="26">
        <v>703487095</v>
      </c>
      <c r="K396" s="28">
        <f t="shared" si="101"/>
        <v>1.0082416650443317E-3</v>
      </c>
    </row>
    <row r="397" spans="1:11" ht="10.7" customHeight="1" outlineLevel="2" x14ac:dyDescent="0.25">
      <c r="A397" s="15" t="s">
        <v>377</v>
      </c>
      <c r="B397" s="15" t="s">
        <v>352</v>
      </c>
      <c r="C397" s="25" t="s">
        <v>3</v>
      </c>
      <c r="D397" s="26">
        <v>0</v>
      </c>
      <c r="E397" s="27">
        <v>0</v>
      </c>
      <c r="F397" s="26">
        <f t="shared" si="102"/>
        <v>0</v>
      </c>
      <c r="G397" s="26">
        <v>35605665</v>
      </c>
      <c r="H397" s="26">
        <v>296707372</v>
      </c>
      <c r="I397" s="26">
        <v>4300960</v>
      </c>
      <c r="J397" s="26">
        <v>301008332</v>
      </c>
      <c r="K397" s="28">
        <f t="shared" si="101"/>
        <v>0</v>
      </c>
    </row>
    <row r="398" spans="1:11" ht="10.7" customHeight="1" outlineLevel="2" x14ac:dyDescent="0.25">
      <c r="A398" s="15" t="s">
        <v>369</v>
      </c>
      <c r="B398" s="15" t="s">
        <v>59</v>
      </c>
      <c r="C398" s="25" t="s">
        <v>3</v>
      </c>
      <c r="D398" s="26">
        <v>2598663</v>
      </c>
      <c r="E398" s="27">
        <v>0</v>
      </c>
      <c r="F398" s="26">
        <f t="shared" si="102"/>
        <v>2598663</v>
      </c>
      <c r="G398" s="26">
        <v>49045392</v>
      </c>
      <c r="H398" s="26">
        <v>308883399</v>
      </c>
      <c r="I398" s="26">
        <v>0</v>
      </c>
      <c r="J398" s="26">
        <v>308883399</v>
      </c>
      <c r="K398" s="28">
        <f t="shared" si="101"/>
        <v>8.4130872957662584E-3</v>
      </c>
    </row>
    <row r="399" spans="1:11" ht="10.7" customHeight="1" outlineLevel="2" x14ac:dyDescent="0.25">
      <c r="A399" s="15" t="s">
        <v>371</v>
      </c>
      <c r="B399" s="15" t="s">
        <v>59</v>
      </c>
      <c r="C399" s="25" t="s">
        <v>3</v>
      </c>
      <c r="D399" s="26">
        <v>685811</v>
      </c>
      <c r="E399" s="27">
        <v>0</v>
      </c>
      <c r="F399" s="26">
        <f t="shared" si="102"/>
        <v>685811</v>
      </c>
      <c r="G399" s="26">
        <v>31386660</v>
      </c>
      <c r="H399" s="26">
        <v>266717504</v>
      </c>
      <c r="I399" s="26">
        <v>183277</v>
      </c>
      <c r="J399" s="26">
        <v>266900781</v>
      </c>
      <c r="K399" s="28">
        <f t="shared" si="101"/>
        <v>2.569535381014865E-3</v>
      </c>
    </row>
    <row r="400" spans="1:11" ht="10.7" customHeight="1" outlineLevel="2" x14ac:dyDescent="0.25">
      <c r="A400" s="15" t="s">
        <v>396</v>
      </c>
      <c r="B400" s="15" t="s">
        <v>359</v>
      </c>
      <c r="C400" s="25" t="s">
        <v>3</v>
      </c>
      <c r="D400" s="26">
        <v>934788</v>
      </c>
      <c r="E400" s="27">
        <v>0</v>
      </c>
      <c r="F400" s="26">
        <f t="shared" si="102"/>
        <v>934788</v>
      </c>
      <c r="G400" s="26">
        <v>10294836</v>
      </c>
      <c r="H400" s="26">
        <v>9295935</v>
      </c>
      <c r="I400" s="26">
        <v>64046461</v>
      </c>
      <c r="J400" s="26">
        <v>73342396</v>
      </c>
      <c r="K400" s="28">
        <f t="shared" si="101"/>
        <v>1.2745533974646806E-2</v>
      </c>
    </row>
    <row r="401" spans="1:11" ht="10.7" customHeight="1" outlineLevel="2" x14ac:dyDescent="0.25">
      <c r="A401" s="15" t="s">
        <v>339</v>
      </c>
      <c r="B401" s="15" t="s">
        <v>59</v>
      </c>
      <c r="C401" s="25" t="s">
        <v>3</v>
      </c>
      <c r="D401" s="26">
        <v>171670184</v>
      </c>
      <c r="E401" s="27">
        <v>470433079</v>
      </c>
      <c r="F401" s="26">
        <f t="shared" si="102"/>
        <v>642103263</v>
      </c>
      <c r="G401" s="26">
        <v>2640686792</v>
      </c>
      <c r="H401" s="26">
        <v>6699405337</v>
      </c>
      <c r="I401" s="26">
        <v>3774768089</v>
      </c>
      <c r="J401" s="26">
        <v>10474173426</v>
      </c>
      <c r="K401" s="28">
        <f t="shared" si="101"/>
        <v>6.1303478268376725E-2</v>
      </c>
    </row>
    <row r="402" spans="1:11" ht="10.7" customHeight="1" outlineLevel="2" x14ac:dyDescent="0.25">
      <c r="A402" s="15" t="s">
        <v>353</v>
      </c>
      <c r="B402" s="15" t="s">
        <v>59</v>
      </c>
      <c r="C402" s="25" t="s">
        <v>3</v>
      </c>
      <c r="D402" s="26">
        <v>52110456</v>
      </c>
      <c r="E402" s="27">
        <v>132019945</v>
      </c>
      <c r="F402" s="26">
        <f t="shared" si="102"/>
        <v>184130401</v>
      </c>
      <c r="G402" s="26">
        <v>336774675</v>
      </c>
      <c r="H402" s="26">
        <v>754904857</v>
      </c>
      <c r="I402" s="26">
        <v>898891853</v>
      </c>
      <c r="J402" s="26">
        <v>1653796710</v>
      </c>
      <c r="K402" s="28">
        <f t="shared" si="101"/>
        <v>0.11133798966137742</v>
      </c>
    </row>
    <row r="403" spans="1:11" ht="10.7" customHeight="1" outlineLevel="2" x14ac:dyDescent="0.25">
      <c r="A403" s="15" t="s">
        <v>365</v>
      </c>
      <c r="B403" s="15" t="s">
        <v>366</v>
      </c>
      <c r="C403" s="25" t="s">
        <v>10</v>
      </c>
      <c r="D403" s="26">
        <v>67976692</v>
      </c>
      <c r="E403" s="27">
        <v>75215574</v>
      </c>
      <c r="F403" s="26">
        <f t="shared" si="102"/>
        <v>143192266</v>
      </c>
      <c r="G403" s="26">
        <v>412497401</v>
      </c>
      <c r="H403" s="26">
        <v>763094784</v>
      </c>
      <c r="I403" s="26">
        <v>1216645135</v>
      </c>
      <c r="J403" s="26">
        <v>1979739919</v>
      </c>
      <c r="K403" s="28">
        <f t="shared" si="101"/>
        <v>7.2328826946283342E-2</v>
      </c>
    </row>
    <row r="404" spans="1:11" ht="10.7" customHeight="1" outlineLevel="2" x14ac:dyDescent="0.25">
      <c r="A404" s="15" t="s">
        <v>343</v>
      </c>
      <c r="B404" s="15" t="s">
        <v>59</v>
      </c>
      <c r="C404" s="25" t="s">
        <v>6</v>
      </c>
      <c r="D404" s="26">
        <v>54161801</v>
      </c>
      <c r="E404" s="27">
        <v>98904774</v>
      </c>
      <c r="F404" s="26">
        <f t="shared" si="102"/>
        <v>153066575</v>
      </c>
      <c r="G404" s="26">
        <v>660538419</v>
      </c>
      <c r="H404" s="26">
        <v>1338562039</v>
      </c>
      <c r="I404" s="26">
        <v>1416307455</v>
      </c>
      <c r="J404" s="26">
        <v>2754869494</v>
      </c>
      <c r="K404" s="28">
        <f t="shared" ref="K404:K427" si="103">F404/J404</f>
        <v>5.5562187367994426E-2</v>
      </c>
    </row>
    <row r="405" spans="1:11" ht="10.7" customHeight="1" outlineLevel="2" x14ac:dyDescent="0.25">
      <c r="A405" s="15" t="s">
        <v>361</v>
      </c>
      <c r="B405" s="15" t="s">
        <v>362</v>
      </c>
      <c r="C405" s="25" t="s">
        <v>10</v>
      </c>
      <c r="D405" s="26">
        <v>60491640</v>
      </c>
      <c r="E405" s="27">
        <v>126307573</v>
      </c>
      <c r="F405" s="26">
        <f t="shared" si="102"/>
        <v>186799213</v>
      </c>
      <c r="G405" s="26">
        <v>396219321</v>
      </c>
      <c r="H405" s="26">
        <v>855365478</v>
      </c>
      <c r="I405" s="26">
        <v>1150404662</v>
      </c>
      <c r="J405" s="26">
        <v>2005770140</v>
      </c>
      <c r="K405" s="28">
        <f t="shared" si="103"/>
        <v>9.3130917284470094E-2</v>
      </c>
    </row>
    <row r="406" spans="1:11" ht="10.7" customHeight="1" outlineLevel="2" x14ac:dyDescent="0.25">
      <c r="A406" s="15" t="s">
        <v>382</v>
      </c>
      <c r="B406" s="15" t="s">
        <v>366</v>
      </c>
      <c r="C406" s="25" t="s">
        <v>3</v>
      </c>
      <c r="D406" s="26">
        <v>1070249</v>
      </c>
      <c r="E406" s="27">
        <v>169133</v>
      </c>
      <c r="F406" s="26">
        <f t="shared" si="102"/>
        <v>1239382</v>
      </c>
      <c r="G406" s="26">
        <v>28098987</v>
      </c>
      <c r="H406" s="26">
        <v>45549386</v>
      </c>
      <c r="I406" s="26">
        <v>69773030</v>
      </c>
      <c r="J406" s="26">
        <v>115322416</v>
      </c>
      <c r="K406" s="28">
        <f t="shared" si="103"/>
        <v>1.0747104014886403E-2</v>
      </c>
    </row>
    <row r="407" spans="1:11" ht="10.7" customHeight="1" outlineLevel="2" x14ac:dyDescent="0.25">
      <c r="A407" s="15" t="s">
        <v>355</v>
      </c>
      <c r="B407" s="15" t="s">
        <v>59</v>
      </c>
      <c r="C407" s="25" t="s">
        <v>10</v>
      </c>
      <c r="D407" s="26">
        <v>77923345</v>
      </c>
      <c r="E407" s="27">
        <v>178350598</v>
      </c>
      <c r="F407" s="26">
        <f t="shared" si="102"/>
        <v>256273943</v>
      </c>
      <c r="G407" s="26">
        <v>594685816</v>
      </c>
      <c r="H407" s="26">
        <v>1269654208</v>
      </c>
      <c r="I407" s="26">
        <v>1644480118</v>
      </c>
      <c r="J407" s="26">
        <v>2914134326</v>
      </c>
      <c r="K407" s="28">
        <f t="shared" si="103"/>
        <v>8.7941705608254109E-2</v>
      </c>
    </row>
    <row r="408" spans="1:11" ht="10.7" customHeight="1" outlineLevel="2" x14ac:dyDescent="0.25">
      <c r="A408" s="15" t="s">
        <v>360</v>
      </c>
      <c r="B408" s="15" t="s">
        <v>59</v>
      </c>
      <c r="C408" s="25" t="s">
        <v>3</v>
      </c>
      <c r="D408" s="26">
        <v>50914387</v>
      </c>
      <c r="E408" s="27">
        <v>222281751</v>
      </c>
      <c r="F408" s="26">
        <f t="shared" si="102"/>
        <v>273196138</v>
      </c>
      <c r="G408" s="26">
        <v>475449769</v>
      </c>
      <c r="H408" s="26">
        <v>1315478299</v>
      </c>
      <c r="I408" s="26">
        <v>889166727</v>
      </c>
      <c r="J408" s="26">
        <v>2204645026</v>
      </c>
      <c r="K408" s="28">
        <f t="shared" si="103"/>
        <v>0.12391842440761255</v>
      </c>
    </row>
    <row r="409" spans="1:11" ht="10.7" customHeight="1" outlineLevel="2" x14ac:dyDescent="0.25">
      <c r="A409" s="15" t="s">
        <v>380</v>
      </c>
      <c r="B409" s="15" t="s">
        <v>379</v>
      </c>
      <c r="C409" s="25" t="s">
        <v>3</v>
      </c>
      <c r="D409" s="26">
        <v>498349</v>
      </c>
      <c r="E409" s="27">
        <v>0</v>
      </c>
      <c r="F409" s="26">
        <f t="shared" si="102"/>
        <v>498349</v>
      </c>
      <c r="G409" s="26">
        <v>35099105</v>
      </c>
      <c r="H409" s="26">
        <v>11535596</v>
      </c>
      <c r="I409" s="26">
        <v>135873147</v>
      </c>
      <c r="J409" s="26">
        <v>147408743</v>
      </c>
      <c r="K409" s="28">
        <f t="shared" si="103"/>
        <v>3.3807289164659656E-3</v>
      </c>
    </row>
    <row r="410" spans="1:11" ht="10.7" customHeight="1" outlineLevel="2" x14ac:dyDescent="0.25">
      <c r="A410" s="15" t="s">
        <v>398</v>
      </c>
      <c r="B410" s="15" t="s">
        <v>59</v>
      </c>
      <c r="C410" s="25" t="s">
        <v>3</v>
      </c>
      <c r="D410" s="26">
        <v>0</v>
      </c>
      <c r="E410" s="27">
        <v>0</v>
      </c>
      <c r="F410" s="26">
        <f t="shared" si="102"/>
        <v>0</v>
      </c>
      <c r="G410" s="26">
        <v>1048916</v>
      </c>
      <c r="H410" s="26">
        <v>263857</v>
      </c>
      <c r="I410" s="26">
        <v>11160466</v>
      </c>
      <c r="J410" s="26">
        <v>11424323</v>
      </c>
      <c r="K410" s="28">
        <f t="shared" si="103"/>
        <v>0</v>
      </c>
    </row>
    <row r="411" spans="1:11" ht="10.7" customHeight="1" outlineLevel="2" x14ac:dyDescent="0.25">
      <c r="A411" s="15" t="s">
        <v>394</v>
      </c>
      <c r="B411" s="15" t="s">
        <v>215</v>
      </c>
      <c r="C411" s="25" t="s">
        <v>3</v>
      </c>
      <c r="D411" s="26">
        <v>268545</v>
      </c>
      <c r="E411" s="27">
        <v>0</v>
      </c>
      <c r="F411" s="26">
        <f t="shared" si="102"/>
        <v>268545</v>
      </c>
      <c r="G411" s="26">
        <v>19396988</v>
      </c>
      <c r="H411" s="26">
        <v>34703561</v>
      </c>
      <c r="I411" s="26">
        <v>0</v>
      </c>
      <c r="J411" s="26">
        <v>34703561</v>
      </c>
      <c r="K411" s="28">
        <f t="shared" si="103"/>
        <v>7.7382548724610712E-3</v>
      </c>
    </row>
    <row r="412" spans="1:11" ht="10.7" customHeight="1" outlineLevel="2" x14ac:dyDescent="0.25">
      <c r="A412" s="15" t="s">
        <v>392</v>
      </c>
      <c r="B412" s="15" t="s">
        <v>352</v>
      </c>
      <c r="C412" s="25" t="s">
        <v>3</v>
      </c>
      <c r="D412" s="26">
        <v>1823750</v>
      </c>
      <c r="E412" s="27">
        <v>0</v>
      </c>
      <c r="F412" s="26">
        <f t="shared" si="102"/>
        <v>1823750</v>
      </c>
      <c r="G412" s="26">
        <v>85628726</v>
      </c>
      <c r="H412" s="26">
        <v>154066261</v>
      </c>
      <c r="I412" s="26">
        <v>16681163</v>
      </c>
      <c r="J412" s="26">
        <v>170747424</v>
      </c>
      <c r="K412" s="28">
        <f t="shared" si="103"/>
        <v>1.0680981049529626E-2</v>
      </c>
    </row>
    <row r="413" spans="1:11" ht="10.7" customHeight="1" outlineLevel="2" x14ac:dyDescent="0.25">
      <c r="A413" s="15" t="s">
        <v>344</v>
      </c>
      <c r="B413" s="15" t="s">
        <v>59</v>
      </c>
      <c r="C413" s="25" t="s">
        <v>10</v>
      </c>
      <c r="D413" s="26">
        <v>33411459</v>
      </c>
      <c r="E413" s="27">
        <v>4605267</v>
      </c>
      <c r="F413" s="26">
        <f t="shared" si="102"/>
        <v>38016726</v>
      </c>
      <c r="G413" s="26">
        <v>200030186</v>
      </c>
      <c r="H413" s="26">
        <v>589593242</v>
      </c>
      <c r="I413" s="26">
        <v>498677523</v>
      </c>
      <c r="J413" s="26">
        <v>1088270765</v>
      </c>
      <c r="K413" s="28">
        <f t="shared" si="103"/>
        <v>3.4933150115449438E-2</v>
      </c>
    </row>
    <row r="414" spans="1:11" ht="10.7" customHeight="1" outlineLevel="2" x14ac:dyDescent="0.25">
      <c r="A414" s="15" t="s">
        <v>387</v>
      </c>
      <c r="B414" s="15" t="s">
        <v>59</v>
      </c>
      <c r="C414" s="25" t="s">
        <v>3</v>
      </c>
      <c r="D414" s="26">
        <v>23414198</v>
      </c>
      <c r="E414" s="27">
        <v>27218496</v>
      </c>
      <c r="F414" s="26">
        <f t="shared" si="102"/>
        <v>50632694</v>
      </c>
      <c r="G414" s="26">
        <v>103163377</v>
      </c>
      <c r="H414" s="26">
        <v>339557643</v>
      </c>
      <c r="I414" s="26">
        <v>339919004</v>
      </c>
      <c r="J414" s="26">
        <v>679476647</v>
      </c>
      <c r="K414" s="28">
        <f t="shared" si="103"/>
        <v>7.4517195290745589E-2</v>
      </c>
    </row>
    <row r="415" spans="1:11" ht="10.7" customHeight="1" outlineLevel="2" x14ac:dyDescent="0.25">
      <c r="A415" s="15" t="s">
        <v>385</v>
      </c>
      <c r="B415" s="15" t="s">
        <v>350</v>
      </c>
      <c r="C415" s="25" t="s">
        <v>3</v>
      </c>
      <c r="D415" s="26">
        <v>24065991</v>
      </c>
      <c r="E415" s="27">
        <v>451453</v>
      </c>
      <c r="F415" s="26">
        <f t="shared" si="102"/>
        <v>24517444</v>
      </c>
      <c r="G415" s="26">
        <v>72131453</v>
      </c>
      <c r="H415" s="26">
        <v>196734786</v>
      </c>
      <c r="I415" s="26">
        <v>343474767</v>
      </c>
      <c r="J415" s="26">
        <v>540209553</v>
      </c>
      <c r="K415" s="28">
        <f t="shared" si="103"/>
        <v>4.5385061896526663E-2</v>
      </c>
    </row>
    <row r="416" spans="1:11" ht="10.7" customHeight="1" outlineLevel="2" x14ac:dyDescent="0.25">
      <c r="A416" s="15" t="s">
        <v>375</v>
      </c>
      <c r="B416" s="15" t="s">
        <v>350</v>
      </c>
      <c r="C416" s="25" t="s">
        <v>3</v>
      </c>
      <c r="D416" s="26">
        <v>0</v>
      </c>
      <c r="E416" s="27">
        <v>0</v>
      </c>
      <c r="F416" s="26">
        <f t="shared" si="102"/>
        <v>0</v>
      </c>
      <c r="G416" s="26">
        <v>10493598</v>
      </c>
      <c r="H416" s="26">
        <v>3208460</v>
      </c>
      <c r="I416" s="26">
        <v>82044911</v>
      </c>
      <c r="J416" s="26">
        <v>85253371</v>
      </c>
      <c r="K416" s="28">
        <f t="shared" si="103"/>
        <v>0</v>
      </c>
    </row>
    <row r="417" spans="1:11" ht="10.7" customHeight="1" outlineLevel="2" x14ac:dyDescent="0.25">
      <c r="A417" s="15" t="s">
        <v>346</v>
      </c>
      <c r="B417" s="15" t="s">
        <v>59</v>
      </c>
      <c r="C417" s="25" t="s">
        <v>3</v>
      </c>
      <c r="D417" s="26">
        <v>0</v>
      </c>
      <c r="E417" s="27">
        <v>97070473</v>
      </c>
      <c r="F417" s="26">
        <f t="shared" si="102"/>
        <v>97070473</v>
      </c>
      <c r="G417" s="26">
        <v>3032256820</v>
      </c>
      <c r="H417" s="26">
        <v>4023415615</v>
      </c>
      <c r="I417" s="26">
        <v>2987020245</v>
      </c>
      <c r="J417" s="26">
        <v>7010435860</v>
      </c>
      <c r="K417" s="28">
        <f t="shared" si="103"/>
        <v>1.3846567451513636E-2</v>
      </c>
    </row>
    <row r="418" spans="1:11" ht="10.7" customHeight="1" outlineLevel="2" x14ac:dyDescent="0.25">
      <c r="A418" s="15" t="s">
        <v>373</v>
      </c>
      <c r="B418" s="15" t="s">
        <v>59</v>
      </c>
      <c r="C418" s="25" t="s">
        <v>3</v>
      </c>
      <c r="D418" s="26">
        <v>609883</v>
      </c>
      <c r="E418" s="27">
        <v>605787</v>
      </c>
      <c r="F418" s="26">
        <f t="shared" si="102"/>
        <v>1215670</v>
      </c>
      <c r="G418" s="26">
        <v>273119993</v>
      </c>
      <c r="H418" s="26">
        <v>673324753</v>
      </c>
      <c r="I418" s="26">
        <v>1307398464</v>
      </c>
      <c r="J418" s="26">
        <v>1980723217</v>
      </c>
      <c r="K418" s="28">
        <f t="shared" si="103"/>
        <v>6.1375056826023968E-4</v>
      </c>
    </row>
    <row r="419" spans="1:11" ht="10.7" customHeight="1" outlineLevel="2" x14ac:dyDescent="0.25">
      <c r="A419" s="15" t="s">
        <v>397</v>
      </c>
      <c r="B419" s="15" t="s">
        <v>59</v>
      </c>
      <c r="C419" s="25" t="s">
        <v>3</v>
      </c>
      <c r="D419" s="26">
        <v>0</v>
      </c>
      <c r="E419" s="27">
        <v>0</v>
      </c>
      <c r="F419" s="26">
        <f t="shared" si="102"/>
        <v>0</v>
      </c>
      <c r="G419" s="26">
        <v>44720015</v>
      </c>
      <c r="H419" s="26">
        <v>170288440</v>
      </c>
      <c r="I419" s="26">
        <v>388371073</v>
      </c>
      <c r="J419" s="26">
        <v>558659513</v>
      </c>
      <c r="K419" s="28">
        <f t="shared" si="103"/>
        <v>0</v>
      </c>
    </row>
    <row r="420" spans="1:11" ht="10.7" customHeight="1" outlineLevel="2" x14ac:dyDescent="0.25">
      <c r="A420" s="15" t="s">
        <v>357</v>
      </c>
      <c r="B420" s="15" t="s">
        <v>59</v>
      </c>
      <c r="C420" s="25" t="s">
        <v>10</v>
      </c>
      <c r="D420" s="26">
        <v>10895253</v>
      </c>
      <c r="E420" s="27">
        <v>6077379</v>
      </c>
      <c r="F420" s="26">
        <f t="shared" si="102"/>
        <v>16972632</v>
      </c>
      <c r="G420" s="26">
        <v>435233023</v>
      </c>
      <c r="H420" s="26">
        <v>2258534557</v>
      </c>
      <c r="I420" s="26">
        <v>402802829</v>
      </c>
      <c r="J420" s="26">
        <v>2661337386</v>
      </c>
      <c r="K420" s="28">
        <f t="shared" si="103"/>
        <v>6.3774822723660484E-3</v>
      </c>
    </row>
    <row r="421" spans="1:11" ht="10.7" customHeight="1" outlineLevel="2" x14ac:dyDescent="0.25">
      <c r="A421" s="15" t="s">
        <v>347</v>
      </c>
      <c r="B421" s="15" t="s">
        <v>59</v>
      </c>
      <c r="C421" s="25" t="s">
        <v>10</v>
      </c>
      <c r="D421" s="26">
        <v>3570384</v>
      </c>
      <c r="E421" s="27">
        <v>331602</v>
      </c>
      <c r="F421" s="26">
        <f t="shared" si="102"/>
        <v>3901986</v>
      </c>
      <c r="G421" s="26">
        <v>163122393</v>
      </c>
      <c r="H421" s="26">
        <v>280526624</v>
      </c>
      <c r="I421" s="26">
        <v>168602276</v>
      </c>
      <c r="J421" s="26">
        <v>449128900</v>
      </c>
      <c r="K421" s="28">
        <f t="shared" si="103"/>
        <v>8.6878978395734507E-3</v>
      </c>
    </row>
    <row r="422" spans="1:11" ht="10.7" customHeight="1" outlineLevel="2" x14ac:dyDescent="0.25">
      <c r="A422" s="15" t="s">
        <v>368</v>
      </c>
      <c r="B422" s="15" t="s">
        <v>59</v>
      </c>
      <c r="C422" s="25" t="s">
        <v>3</v>
      </c>
      <c r="D422" s="26">
        <v>551706</v>
      </c>
      <c r="E422" s="27">
        <v>0</v>
      </c>
      <c r="F422" s="26">
        <f t="shared" si="102"/>
        <v>551706</v>
      </c>
      <c r="G422" s="26">
        <v>66484179</v>
      </c>
      <c r="H422" s="26">
        <v>36936509</v>
      </c>
      <c r="I422" s="26">
        <v>250704302</v>
      </c>
      <c r="J422" s="26">
        <v>287640811</v>
      </c>
      <c r="K422" s="28">
        <f t="shared" si="103"/>
        <v>1.9180379796662442E-3</v>
      </c>
    </row>
    <row r="423" spans="1:11" ht="10.7" customHeight="1" outlineLevel="2" x14ac:dyDescent="0.25">
      <c r="A423" s="15" t="s">
        <v>386</v>
      </c>
      <c r="B423" s="15" t="s">
        <v>362</v>
      </c>
      <c r="C423" s="25" t="s">
        <v>3</v>
      </c>
      <c r="D423" s="26">
        <v>0</v>
      </c>
      <c r="E423" s="27">
        <v>0</v>
      </c>
      <c r="F423" s="26">
        <f t="shared" si="102"/>
        <v>0</v>
      </c>
      <c r="G423" s="26">
        <v>52638817</v>
      </c>
      <c r="H423" s="26">
        <v>84586036</v>
      </c>
      <c r="I423" s="26">
        <v>312109507</v>
      </c>
      <c r="J423" s="26">
        <v>396695543</v>
      </c>
      <c r="K423" s="28">
        <f t="shared" si="103"/>
        <v>0</v>
      </c>
    </row>
    <row r="424" spans="1:11" ht="10.7" customHeight="1" outlineLevel="2" x14ac:dyDescent="0.25">
      <c r="A424" s="15" t="s">
        <v>341</v>
      </c>
      <c r="B424" s="15" t="s">
        <v>59</v>
      </c>
      <c r="C424" s="25" t="s">
        <v>10</v>
      </c>
      <c r="D424" s="26">
        <v>173217106</v>
      </c>
      <c r="E424" s="27">
        <v>80837627</v>
      </c>
      <c r="F424" s="26">
        <f t="shared" si="102"/>
        <v>254054733</v>
      </c>
      <c r="G424" s="26">
        <v>5847639342</v>
      </c>
      <c r="H424" s="26">
        <v>3585975129</v>
      </c>
      <c r="I424" s="26">
        <v>9703342466</v>
      </c>
      <c r="J424" s="26">
        <v>13289317595</v>
      </c>
      <c r="K424" s="28">
        <f t="shared" si="103"/>
        <v>1.9117214347829724E-2</v>
      </c>
    </row>
    <row r="425" spans="1:11" ht="10.7" customHeight="1" outlineLevel="2" x14ac:dyDescent="0.25">
      <c r="A425" s="15" t="s">
        <v>370</v>
      </c>
      <c r="B425" s="15" t="s">
        <v>352</v>
      </c>
      <c r="C425" s="25" t="s">
        <v>3</v>
      </c>
      <c r="D425" s="26">
        <v>0</v>
      </c>
      <c r="E425" s="27">
        <v>0</v>
      </c>
      <c r="F425" s="26">
        <f t="shared" si="102"/>
        <v>0</v>
      </c>
      <c r="G425" s="26">
        <v>18353089</v>
      </c>
      <c r="H425" s="26">
        <v>94669073</v>
      </c>
      <c r="I425" s="26">
        <v>0</v>
      </c>
      <c r="J425" s="26">
        <v>94669073</v>
      </c>
      <c r="K425" s="28">
        <f t="shared" si="103"/>
        <v>0</v>
      </c>
    </row>
    <row r="426" spans="1:11" ht="10.7" customHeight="1" outlineLevel="2" x14ac:dyDescent="0.25">
      <c r="A426" s="15" t="s">
        <v>372</v>
      </c>
      <c r="B426" s="15" t="s">
        <v>59</v>
      </c>
      <c r="C426" s="25" t="s">
        <v>3</v>
      </c>
      <c r="D426" s="26">
        <v>0</v>
      </c>
      <c r="E426" s="27">
        <v>0</v>
      </c>
      <c r="F426" s="26">
        <f t="shared" si="102"/>
        <v>0</v>
      </c>
      <c r="G426" s="26">
        <v>18353099</v>
      </c>
      <c r="H426" s="26">
        <v>92772007</v>
      </c>
      <c r="I426" s="26">
        <v>0</v>
      </c>
      <c r="J426" s="26">
        <v>92772007</v>
      </c>
      <c r="K426" s="28">
        <f t="shared" si="103"/>
        <v>0</v>
      </c>
    </row>
    <row r="427" spans="1:11" s="1" customFormat="1" ht="10.7" customHeight="1" outlineLevel="1" x14ac:dyDescent="0.25">
      <c r="A427" s="21"/>
      <c r="B427" s="16" t="s">
        <v>785</v>
      </c>
      <c r="C427" s="30"/>
      <c r="D427" s="31">
        <f t="shared" ref="D427:J427" si="104">SUBTOTAL(9,D372:D426)</f>
        <v>1335793436</v>
      </c>
      <c r="E427" s="32">
        <f t="shared" si="104"/>
        <v>6554944198</v>
      </c>
      <c r="F427" s="31">
        <f t="shared" si="104"/>
        <v>7890737634</v>
      </c>
      <c r="G427" s="31">
        <f t="shared" si="104"/>
        <v>26881406848</v>
      </c>
      <c r="H427" s="31">
        <f t="shared" si="104"/>
        <v>59952295026</v>
      </c>
      <c r="I427" s="31">
        <f t="shared" si="104"/>
        <v>55340280982</v>
      </c>
      <c r="J427" s="31">
        <f t="shared" si="104"/>
        <v>115340497789</v>
      </c>
      <c r="K427" s="33">
        <f t="shared" si="103"/>
        <v>6.8412550537410091E-2</v>
      </c>
    </row>
    <row r="428" spans="1:11" ht="10.7" customHeight="1" outlineLevel="1" x14ac:dyDescent="0.25">
      <c r="A428" s="21" t="s">
        <v>852</v>
      </c>
      <c r="B428" s="15"/>
      <c r="C428" s="25"/>
      <c r="D428" s="26"/>
      <c r="E428" s="27"/>
      <c r="F428" s="26"/>
      <c r="G428" s="26"/>
      <c r="H428" s="26"/>
      <c r="I428" s="26"/>
      <c r="J428" s="26"/>
      <c r="K428" s="28"/>
    </row>
    <row r="429" spans="1:11" ht="10.7" customHeight="1" outlineLevel="2" x14ac:dyDescent="0.25">
      <c r="A429" s="15" t="s">
        <v>401</v>
      </c>
      <c r="B429" s="15" t="s">
        <v>402</v>
      </c>
      <c r="C429" s="25" t="s">
        <v>3</v>
      </c>
      <c r="D429" s="26">
        <v>0</v>
      </c>
      <c r="E429" s="27">
        <v>292811038</v>
      </c>
      <c r="F429" s="26">
        <v>292811038</v>
      </c>
      <c r="G429" s="26">
        <v>557451099</v>
      </c>
      <c r="H429" s="26">
        <v>1281572965</v>
      </c>
      <c r="I429" s="26">
        <v>2162114840</v>
      </c>
      <c r="J429" s="26">
        <v>3443687805</v>
      </c>
      <c r="K429" s="28">
        <f>F429/J429</f>
        <v>8.5028334326607169E-2</v>
      </c>
    </row>
    <row r="430" spans="1:11" s="1" customFormat="1" ht="10.7" customHeight="1" outlineLevel="1" x14ac:dyDescent="0.25">
      <c r="A430" s="21"/>
      <c r="B430" s="16" t="s">
        <v>785</v>
      </c>
      <c r="C430" s="30"/>
      <c r="D430" s="31">
        <f t="shared" ref="D430:J430" si="105">SUBTOTAL(9,D429)</f>
        <v>0</v>
      </c>
      <c r="E430" s="32">
        <f t="shared" si="105"/>
        <v>292811038</v>
      </c>
      <c r="F430" s="31">
        <f t="shared" si="105"/>
        <v>292811038</v>
      </c>
      <c r="G430" s="31">
        <f t="shared" si="105"/>
        <v>557451099</v>
      </c>
      <c r="H430" s="31">
        <f t="shared" si="105"/>
        <v>1281572965</v>
      </c>
      <c r="I430" s="31">
        <f t="shared" si="105"/>
        <v>2162114840</v>
      </c>
      <c r="J430" s="31">
        <f t="shared" si="105"/>
        <v>3443687805</v>
      </c>
      <c r="K430" s="33">
        <f>F430/J430</f>
        <v>8.5028334326607169E-2</v>
      </c>
    </row>
    <row r="431" spans="1:11" ht="10.7" customHeight="1" outlineLevel="1" x14ac:dyDescent="0.25">
      <c r="A431" s="21" t="s">
        <v>853</v>
      </c>
      <c r="B431" s="15"/>
      <c r="C431" s="25"/>
      <c r="D431" s="26"/>
      <c r="E431" s="27"/>
      <c r="F431" s="26"/>
      <c r="G431" s="26"/>
      <c r="H431" s="26"/>
      <c r="I431" s="26"/>
      <c r="J431" s="26"/>
      <c r="K431" s="28"/>
    </row>
    <row r="432" spans="1:11" ht="10.7" customHeight="1" outlineLevel="2" x14ac:dyDescent="0.25">
      <c r="A432" s="15" t="s">
        <v>403</v>
      </c>
      <c r="B432" s="15" t="s">
        <v>404</v>
      </c>
      <c r="C432" s="25" t="s">
        <v>3</v>
      </c>
      <c r="D432" s="26">
        <v>1824349</v>
      </c>
      <c r="E432" s="27">
        <v>3693458</v>
      </c>
      <c r="F432" s="26">
        <v>5517807</v>
      </c>
      <c r="G432" s="26">
        <v>12761941</v>
      </c>
      <c r="H432" s="26">
        <v>5701080</v>
      </c>
      <c r="I432" s="26">
        <v>24255479</v>
      </c>
      <c r="J432" s="26">
        <v>29956559</v>
      </c>
      <c r="K432" s="28">
        <f>F432/J432</f>
        <v>0.18419361849937438</v>
      </c>
    </row>
    <row r="433" spans="1:11" s="1" customFormat="1" ht="10.7" customHeight="1" outlineLevel="1" x14ac:dyDescent="0.25">
      <c r="A433" s="21"/>
      <c r="B433" s="16" t="s">
        <v>785</v>
      </c>
      <c r="C433" s="30"/>
      <c r="D433" s="31">
        <f t="shared" ref="D433:J433" si="106">SUBTOTAL(9,D432)</f>
        <v>1824349</v>
      </c>
      <c r="E433" s="32">
        <f t="shared" si="106"/>
        <v>3693458</v>
      </c>
      <c r="F433" s="31">
        <f t="shared" si="106"/>
        <v>5517807</v>
      </c>
      <c r="G433" s="31">
        <f t="shared" si="106"/>
        <v>12761941</v>
      </c>
      <c r="H433" s="31">
        <f t="shared" si="106"/>
        <v>5701080</v>
      </c>
      <c r="I433" s="31">
        <f t="shared" si="106"/>
        <v>24255479</v>
      </c>
      <c r="J433" s="31">
        <f t="shared" si="106"/>
        <v>29956559</v>
      </c>
      <c r="K433" s="33">
        <f>F433/J433</f>
        <v>0.18419361849937438</v>
      </c>
    </row>
    <row r="434" spans="1:11" ht="10.7" customHeight="1" outlineLevel="1" x14ac:dyDescent="0.25">
      <c r="A434" s="21" t="s">
        <v>854</v>
      </c>
      <c r="B434" s="15"/>
      <c r="C434" s="25"/>
      <c r="D434" s="26"/>
      <c r="E434" s="27"/>
      <c r="F434" s="26"/>
      <c r="G434" s="26"/>
      <c r="H434" s="26"/>
      <c r="I434" s="26"/>
      <c r="J434" s="26"/>
      <c r="K434" s="28"/>
    </row>
    <row r="435" spans="1:11" ht="10.7" customHeight="1" outlineLevel="2" x14ac:dyDescent="0.25">
      <c r="A435" s="15" t="s">
        <v>405</v>
      </c>
      <c r="B435" s="15" t="s">
        <v>406</v>
      </c>
      <c r="C435" s="25" t="s">
        <v>10</v>
      </c>
      <c r="D435" s="26">
        <v>639753</v>
      </c>
      <c r="E435" s="27">
        <v>2287336</v>
      </c>
      <c r="F435" s="26">
        <v>2927089</v>
      </c>
      <c r="G435" s="26">
        <v>10530745</v>
      </c>
      <c r="H435" s="26">
        <v>1934374</v>
      </c>
      <c r="I435" s="26">
        <v>11431340</v>
      </c>
      <c r="J435" s="26">
        <v>13365714</v>
      </c>
      <c r="K435" s="28">
        <f>F435/J435</f>
        <v>0.21899982297990217</v>
      </c>
    </row>
    <row r="436" spans="1:11" s="1" customFormat="1" ht="10.7" customHeight="1" outlineLevel="1" x14ac:dyDescent="0.25">
      <c r="A436" s="21"/>
      <c r="B436" s="16" t="s">
        <v>785</v>
      </c>
      <c r="C436" s="30"/>
      <c r="D436" s="31">
        <f t="shared" ref="D436:J436" si="107">SUBTOTAL(9,D435)</f>
        <v>639753</v>
      </c>
      <c r="E436" s="32">
        <f t="shared" si="107"/>
        <v>2287336</v>
      </c>
      <c r="F436" s="31">
        <f t="shared" si="107"/>
        <v>2927089</v>
      </c>
      <c r="G436" s="31">
        <f t="shared" si="107"/>
        <v>10530745</v>
      </c>
      <c r="H436" s="31">
        <f t="shared" si="107"/>
        <v>1934374</v>
      </c>
      <c r="I436" s="31">
        <f t="shared" si="107"/>
        <v>11431340</v>
      </c>
      <c r="J436" s="31">
        <f t="shared" si="107"/>
        <v>13365714</v>
      </c>
      <c r="K436" s="33">
        <f>F436/J436</f>
        <v>0.21899982297990217</v>
      </c>
    </row>
    <row r="437" spans="1:11" ht="10.7" customHeight="1" outlineLevel="1" x14ac:dyDescent="0.25">
      <c r="A437" s="21" t="s">
        <v>855</v>
      </c>
      <c r="B437" s="15"/>
      <c r="C437" s="25"/>
      <c r="D437" s="26"/>
      <c r="E437" s="27"/>
      <c r="F437" s="26"/>
      <c r="G437" s="26"/>
      <c r="H437" s="26"/>
      <c r="I437" s="26"/>
      <c r="J437" s="26"/>
      <c r="K437" s="28"/>
    </row>
    <row r="438" spans="1:11" ht="10.7" customHeight="1" outlineLevel="2" x14ac:dyDescent="0.25">
      <c r="A438" s="15" t="s">
        <v>409</v>
      </c>
      <c r="B438" s="15" t="s">
        <v>410</v>
      </c>
      <c r="C438" s="25" t="s">
        <v>6</v>
      </c>
      <c r="D438" s="26">
        <v>54950025</v>
      </c>
      <c r="E438" s="27">
        <v>132358205</v>
      </c>
      <c r="F438" s="26">
        <v>187308230</v>
      </c>
      <c r="G438" s="26">
        <v>226557430</v>
      </c>
      <c r="H438" s="26">
        <v>967818482</v>
      </c>
      <c r="I438" s="26">
        <v>700726490</v>
      </c>
      <c r="J438" s="26">
        <v>1668544972</v>
      </c>
      <c r="K438" s="28">
        <f t="shared" ref="K438:K443" si="108">F438/J438</f>
        <v>0.11225842464137072</v>
      </c>
    </row>
    <row r="439" spans="1:11" ht="10.7" customHeight="1" outlineLevel="2" x14ac:dyDescent="0.25">
      <c r="A439" s="15" t="s">
        <v>413</v>
      </c>
      <c r="B439" s="15" t="s">
        <v>414</v>
      </c>
      <c r="C439" s="25" t="s">
        <v>3</v>
      </c>
      <c r="D439" s="26">
        <v>4086882</v>
      </c>
      <c r="E439" s="27">
        <v>6812855</v>
      </c>
      <c r="F439" s="26">
        <f>SUM(D439:E439)</f>
        <v>10899737</v>
      </c>
      <c r="G439" s="26">
        <v>25478743</v>
      </c>
      <c r="H439" s="26">
        <v>11407660</v>
      </c>
      <c r="I439" s="26">
        <v>96473337</v>
      </c>
      <c r="J439" s="26">
        <v>107880997</v>
      </c>
      <c r="K439" s="28">
        <f t="shared" si="108"/>
        <v>0.10103481894962466</v>
      </c>
    </row>
    <row r="440" spans="1:11" ht="10.7" customHeight="1" outlineLevel="2" x14ac:dyDescent="0.25">
      <c r="A440" s="15" t="s">
        <v>407</v>
      </c>
      <c r="B440" s="15" t="s">
        <v>408</v>
      </c>
      <c r="C440" s="25" t="s">
        <v>6</v>
      </c>
      <c r="D440" s="26">
        <v>0</v>
      </c>
      <c r="E440" s="27">
        <v>91464958</v>
      </c>
      <c r="F440" s="26">
        <v>91464958</v>
      </c>
      <c r="G440" s="26">
        <v>113257527</v>
      </c>
      <c r="H440" s="26">
        <v>210485619</v>
      </c>
      <c r="I440" s="26">
        <v>488834376</v>
      </c>
      <c r="J440" s="26">
        <v>699319995</v>
      </c>
      <c r="K440" s="28">
        <f t="shared" si="108"/>
        <v>0.13079128103580107</v>
      </c>
    </row>
    <row r="441" spans="1:11" ht="10.7" customHeight="1" outlineLevel="2" x14ac:dyDescent="0.25">
      <c r="A441" s="15" t="s">
        <v>412</v>
      </c>
      <c r="B441" s="15" t="s">
        <v>59</v>
      </c>
      <c r="C441" s="25" t="s">
        <v>10</v>
      </c>
      <c r="D441" s="26">
        <v>0</v>
      </c>
      <c r="E441" s="27">
        <v>0</v>
      </c>
      <c r="F441" s="26">
        <v>0</v>
      </c>
      <c r="G441" s="26">
        <v>7444013</v>
      </c>
      <c r="H441" s="26">
        <v>7276146</v>
      </c>
      <c r="I441" s="26">
        <v>54261373</v>
      </c>
      <c r="J441" s="26">
        <v>61537519</v>
      </c>
      <c r="K441" s="28">
        <f t="shared" si="108"/>
        <v>0</v>
      </c>
    </row>
    <row r="442" spans="1:11" ht="10.7" customHeight="1" outlineLevel="2" x14ac:dyDescent="0.25">
      <c r="A442" s="15" t="s">
        <v>411</v>
      </c>
      <c r="B442" s="15" t="s">
        <v>410</v>
      </c>
      <c r="C442" s="25" t="s">
        <v>10</v>
      </c>
      <c r="D442" s="26">
        <v>174420</v>
      </c>
      <c r="E442" s="27">
        <v>0</v>
      </c>
      <c r="F442" s="26">
        <v>174420</v>
      </c>
      <c r="G442" s="26">
        <v>25664240</v>
      </c>
      <c r="H442" s="26">
        <v>49812487</v>
      </c>
      <c r="I442" s="26">
        <v>5590427</v>
      </c>
      <c r="J442" s="26">
        <v>55402914</v>
      </c>
      <c r="K442" s="28">
        <f t="shared" si="108"/>
        <v>3.1482098576980986E-3</v>
      </c>
    </row>
    <row r="443" spans="1:11" s="1" customFormat="1" ht="10.7" customHeight="1" outlineLevel="1" thickBot="1" x14ac:dyDescent="0.3">
      <c r="A443" s="22"/>
      <c r="B443" s="14" t="s">
        <v>785</v>
      </c>
      <c r="C443" s="34"/>
      <c r="D443" s="35">
        <f t="shared" ref="D443:J443" si="109">SUBTOTAL(9,D438:D442)</f>
        <v>59211327</v>
      </c>
      <c r="E443" s="36">
        <f t="shared" si="109"/>
        <v>230636018</v>
      </c>
      <c r="F443" s="35">
        <f t="shared" si="109"/>
        <v>289847345</v>
      </c>
      <c r="G443" s="35">
        <f t="shared" si="109"/>
        <v>398401953</v>
      </c>
      <c r="H443" s="35">
        <f t="shared" si="109"/>
        <v>1246800394</v>
      </c>
      <c r="I443" s="35">
        <f t="shared" si="109"/>
        <v>1345886003</v>
      </c>
      <c r="J443" s="35">
        <f t="shared" si="109"/>
        <v>2592686397</v>
      </c>
      <c r="K443" s="37">
        <f t="shared" si="108"/>
        <v>0.11179421673804539</v>
      </c>
    </row>
    <row r="444" spans="1:11" ht="10.7" customHeight="1" outlineLevel="1" x14ac:dyDescent="0.25">
      <c r="A444" s="21" t="s">
        <v>856</v>
      </c>
      <c r="B444" s="15"/>
      <c r="C444" s="25"/>
      <c r="D444" s="26"/>
      <c r="E444" s="27"/>
      <c r="F444" s="26"/>
      <c r="G444" s="26"/>
      <c r="H444" s="26"/>
      <c r="I444" s="26"/>
      <c r="J444" s="26"/>
      <c r="K444" s="28"/>
    </row>
    <row r="445" spans="1:11" ht="10.7" customHeight="1" outlineLevel="2" x14ac:dyDescent="0.25">
      <c r="A445" s="15" t="s">
        <v>415</v>
      </c>
      <c r="B445" s="15" t="s">
        <v>416</v>
      </c>
      <c r="C445" s="25" t="s">
        <v>3</v>
      </c>
      <c r="D445" s="26">
        <v>439085</v>
      </c>
      <c r="E445" s="27">
        <v>776295</v>
      </c>
      <c r="F445" s="26">
        <v>1215380</v>
      </c>
      <c r="G445" s="26">
        <v>15829783</v>
      </c>
      <c r="H445" s="26">
        <v>2739382</v>
      </c>
      <c r="I445" s="26">
        <v>19474522</v>
      </c>
      <c r="J445" s="26">
        <v>22213904</v>
      </c>
      <c r="K445" s="28">
        <f>F445/J445</f>
        <v>5.471258001295045E-2</v>
      </c>
    </row>
    <row r="446" spans="1:11" s="1" customFormat="1" ht="10.7" customHeight="1" outlineLevel="1" x14ac:dyDescent="0.25">
      <c r="A446" s="21"/>
      <c r="B446" s="16" t="s">
        <v>785</v>
      </c>
      <c r="C446" s="30"/>
      <c r="D446" s="31">
        <f t="shared" ref="D446:J446" si="110">SUBTOTAL(9,D445)</f>
        <v>439085</v>
      </c>
      <c r="E446" s="32">
        <f t="shared" si="110"/>
        <v>776295</v>
      </c>
      <c r="F446" s="31">
        <f t="shared" si="110"/>
        <v>1215380</v>
      </c>
      <c r="G446" s="31">
        <f t="shared" si="110"/>
        <v>15829783</v>
      </c>
      <c r="H446" s="31">
        <f t="shared" si="110"/>
        <v>2739382</v>
      </c>
      <c r="I446" s="31">
        <f t="shared" si="110"/>
        <v>19474522</v>
      </c>
      <c r="J446" s="31">
        <f t="shared" si="110"/>
        <v>22213904</v>
      </c>
      <c r="K446" s="33">
        <f>F446/J446</f>
        <v>5.471258001295045E-2</v>
      </c>
    </row>
    <row r="447" spans="1:11" ht="10.7" customHeight="1" outlineLevel="1" x14ac:dyDescent="0.25">
      <c r="A447" s="21" t="s">
        <v>990</v>
      </c>
      <c r="B447" s="15"/>
      <c r="C447" s="25"/>
      <c r="D447" s="26"/>
      <c r="E447" s="27"/>
      <c r="F447" s="26"/>
      <c r="G447" s="26"/>
      <c r="H447" s="26"/>
      <c r="I447" s="26"/>
      <c r="J447" s="26"/>
      <c r="K447" s="28"/>
    </row>
    <row r="448" spans="1:11" ht="10.7" customHeight="1" outlineLevel="2" x14ac:dyDescent="0.25">
      <c r="A448" s="15" t="s">
        <v>417</v>
      </c>
      <c r="B448" s="15" t="s">
        <v>418</v>
      </c>
      <c r="C448" s="25" t="s">
        <v>10</v>
      </c>
      <c r="D448" s="26">
        <v>22393973</v>
      </c>
      <c r="E448" s="29">
        <v>36861514</v>
      </c>
      <c r="F448" s="26">
        <f>SUM(D448:E448)</f>
        <v>59255487</v>
      </c>
      <c r="G448" s="26">
        <v>123855779</v>
      </c>
      <c r="H448" s="26">
        <v>291746026</v>
      </c>
      <c r="I448" s="26">
        <v>641605924</v>
      </c>
      <c r="J448" s="26">
        <v>933351951</v>
      </c>
      <c r="K448" s="28">
        <f>F448/J448</f>
        <v>6.3486755383661275E-2</v>
      </c>
    </row>
    <row r="449" spans="1:11" s="1" customFormat="1" ht="10.7" customHeight="1" outlineLevel="1" x14ac:dyDescent="0.25">
      <c r="A449" s="21"/>
      <c r="B449" s="16" t="s">
        <v>785</v>
      </c>
      <c r="C449" s="30"/>
      <c r="D449" s="31">
        <f t="shared" ref="D449:J449" si="111">SUBTOTAL(9,D448)</f>
        <v>22393973</v>
      </c>
      <c r="E449" s="32">
        <f t="shared" si="111"/>
        <v>36861514</v>
      </c>
      <c r="F449" s="31">
        <f t="shared" si="111"/>
        <v>59255487</v>
      </c>
      <c r="G449" s="31">
        <f t="shared" si="111"/>
        <v>123855779</v>
      </c>
      <c r="H449" s="31">
        <f t="shared" si="111"/>
        <v>291746026</v>
      </c>
      <c r="I449" s="31">
        <f t="shared" si="111"/>
        <v>641605924</v>
      </c>
      <c r="J449" s="31">
        <f t="shared" si="111"/>
        <v>933351951</v>
      </c>
      <c r="K449" s="33">
        <f>F449/J449</f>
        <v>6.3486755383661275E-2</v>
      </c>
    </row>
    <row r="450" spans="1:11" ht="10.7" customHeight="1" outlineLevel="1" x14ac:dyDescent="0.25">
      <c r="A450" s="21" t="s">
        <v>857</v>
      </c>
      <c r="B450" s="15"/>
      <c r="C450" s="25"/>
      <c r="D450" s="26"/>
      <c r="E450" s="27"/>
      <c r="F450" s="26"/>
      <c r="G450" s="26"/>
      <c r="H450" s="26"/>
      <c r="I450" s="26"/>
      <c r="J450" s="26"/>
      <c r="K450" s="28"/>
    </row>
    <row r="451" spans="1:11" ht="10.7" customHeight="1" outlineLevel="2" x14ac:dyDescent="0.25">
      <c r="A451" s="15" t="s">
        <v>427</v>
      </c>
      <c r="B451" s="15" t="s">
        <v>420</v>
      </c>
      <c r="C451" s="25" t="s">
        <v>10</v>
      </c>
      <c r="D451" s="26">
        <v>895881</v>
      </c>
      <c r="E451" s="27">
        <v>0</v>
      </c>
      <c r="F451" s="26">
        <f>SUM(D451:E451)</f>
        <v>895881</v>
      </c>
      <c r="G451" s="26">
        <v>27817134</v>
      </c>
      <c r="H451" s="26">
        <v>16166848</v>
      </c>
      <c r="I451" s="26">
        <v>176819756</v>
      </c>
      <c r="J451" s="26">
        <v>192986604</v>
      </c>
      <c r="K451" s="28">
        <f t="shared" ref="K451:K459" si="112">F451/J451</f>
        <v>4.6421926777881432E-3</v>
      </c>
    </row>
    <row r="452" spans="1:11" ht="10.7" customHeight="1" outlineLevel="2" x14ac:dyDescent="0.25">
      <c r="A452" s="15" t="s">
        <v>428</v>
      </c>
      <c r="B452" s="15" t="s">
        <v>420</v>
      </c>
      <c r="C452" s="25" t="s">
        <v>3</v>
      </c>
      <c r="D452" s="26">
        <v>52938809</v>
      </c>
      <c r="E452" s="27">
        <v>97499685</v>
      </c>
      <c r="F452" s="26">
        <f t="shared" ref="F452:F458" si="113">SUM(D452:E452)</f>
        <v>150438494</v>
      </c>
      <c r="G452" s="26">
        <v>905129080</v>
      </c>
      <c r="H452" s="26">
        <v>1673463238</v>
      </c>
      <c r="I452" s="26">
        <v>2558439669</v>
      </c>
      <c r="J452" s="26">
        <v>4231902907</v>
      </c>
      <c r="K452" s="28">
        <f t="shared" si="112"/>
        <v>3.5548663876753733E-2</v>
      </c>
    </row>
    <row r="453" spans="1:11" ht="10.7" customHeight="1" outlineLevel="2" x14ac:dyDescent="0.25">
      <c r="A453" s="15" t="s">
        <v>423</v>
      </c>
      <c r="B453" s="15" t="s">
        <v>424</v>
      </c>
      <c r="C453" s="25" t="s">
        <v>3</v>
      </c>
      <c r="D453" s="26">
        <v>48209175</v>
      </c>
      <c r="E453" s="27">
        <v>46958629</v>
      </c>
      <c r="F453" s="26">
        <f t="shared" si="113"/>
        <v>95167804</v>
      </c>
      <c r="G453" s="26">
        <v>109070114</v>
      </c>
      <c r="H453" s="26">
        <v>370029223</v>
      </c>
      <c r="I453" s="26">
        <v>280615263</v>
      </c>
      <c r="J453" s="26">
        <v>650644486</v>
      </c>
      <c r="K453" s="28">
        <f t="shared" si="112"/>
        <v>0.1462669799679206</v>
      </c>
    </row>
    <row r="454" spans="1:11" ht="10.7" customHeight="1" outlineLevel="2" x14ac:dyDescent="0.25">
      <c r="A454" s="15" t="s">
        <v>421</v>
      </c>
      <c r="B454" s="15" t="s">
        <v>422</v>
      </c>
      <c r="C454" s="25" t="s">
        <v>3</v>
      </c>
      <c r="D454" s="26">
        <v>12890605</v>
      </c>
      <c r="E454" s="27">
        <v>103208639</v>
      </c>
      <c r="F454" s="26">
        <f t="shared" si="113"/>
        <v>116099244</v>
      </c>
      <c r="G454" s="26">
        <v>151550059</v>
      </c>
      <c r="H454" s="26">
        <v>573729475</v>
      </c>
      <c r="I454" s="26">
        <v>391774165</v>
      </c>
      <c r="J454" s="26">
        <v>965503640</v>
      </c>
      <c r="K454" s="28">
        <f t="shared" si="112"/>
        <v>0.12024733951287848</v>
      </c>
    </row>
    <row r="455" spans="1:11" ht="10.7" customHeight="1" outlineLevel="2" x14ac:dyDescent="0.25">
      <c r="A455" s="15" t="s">
        <v>425</v>
      </c>
      <c r="B455" s="15" t="s">
        <v>426</v>
      </c>
      <c r="C455" s="25" t="s">
        <v>10</v>
      </c>
      <c r="D455" s="26">
        <v>23696521</v>
      </c>
      <c r="E455" s="27">
        <v>145937897</v>
      </c>
      <c r="F455" s="26">
        <f t="shared" si="113"/>
        <v>169634418</v>
      </c>
      <c r="G455" s="26">
        <v>352627057</v>
      </c>
      <c r="H455" s="26">
        <v>1863601540</v>
      </c>
      <c r="I455" s="26">
        <v>1624574751</v>
      </c>
      <c r="J455" s="26">
        <v>3488176291</v>
      </c>
      <c r="K455" s="28">
        <f t="shared" si="112"/>
        <v>4.8631262828567855E-2</v>
      </c>
    </row>
    <row r="456" spans="1:11" ht="10.7" customHeight="1" outlineLevel="2" x14ac:dyDescent="0.25">
      <c r="A456" s="15" t="s">
        <v>430</v>
      </c>
      <c r="B456" s="15" t="s">
        <v>426</v>
      </c>
      <c r="C456" s="25" t="s">
        <v>3</v>
      </c>
      <c r="D456" s="26">
        <v>869886</v>
      </c>
      <c r="E456" s="27">
        <v>0</v>
      </c>
      <c r="F456" s="26">
        <f t="shared" si="113"/>
        <v>869886</v>
      </c>
      <c r="G456" s="26">
        <v>28554886</v>
      </c>
      <c r="H456" s="26">
        <v>246224058</v>
      </c>
      <c r="I456" s="26">
        <v>0</v>
      </c>
      <c r="J456" s="26">
        <v>246224058</v>
      </c>
      <c r="K456" s="28">
        <f t="shared" si="112"/>
        <v>3.5329041648724676E-3</v>
      </c>
    </row>
    <row r="457" spans="1:11" ht="10.7" customHeight="1" outlineLevel="2" x14ac:dyDescent="0.25">
      <c r="A457" s="15" t="s">
        <v>419</v>
      </c>
      <c r="B457" s="15" t="s">
        <v>420</v>
      </c>
      <c r="C457" s="25" t="s">
        <v>6</v>
      </c>
      <c r="D457" s="26">
        <v>320240498</v>
      </c>
      <c r="E457" s="27">
        <v>189706897</v>
      </c>
      <c r="F457" s="26">
        <f t="shared" si="113"/>
        <v>509947395</v>
      </c>
      <c r="G457" s="26">
        <v>682064228</v>
      </c>
      <c r="H457" s="26">
        <v>5887927611</v>
      </c>
      <c r="I457" s="26">
        <v>4201265430</v>
      </c>
      <c r="J457" s="26">
        <v>10089193042</v>
      </c>
      <c r="K457" s="28">
        <f t="shared" si="112"/>
        <v>5.0543922876404017E-2</v>
      </c>
    </row>
    <row r="458" spans="1:11" ht="10.7" customHeight="1" outlineLevel="2" x14ac:dyDescent="0.25">
      <c r="A458" s="15" t="s">
        <v>429</v>
      </c>
      <c r="B458" s="15" t="s">
        <v>424</v>
      </c>
      <c r="C458" s="25" t="s">
        <v>3</v>
      </c>
      <c r="D458" s="26">
        <v>255032</v>
      </c>
      <c r="E458" s="27">
        <v>0</v>
      </c>
      <c r="F458" s="26">
        <f t="shared" si="113"/>
        <v>255032</v>
      </c>
      <c r="G458" s="26">
        <v>9892131</v>
      </c>
      <c r="H458" s="26">
        <v>14930765</v>
      </c>
      <c r="I458" s="26">
        <v>1289035</v>
      </c>
      <c r="J458" s="26">
        <v>16219800</v>
      </c>
      <c r="K458" s="28">
        <f t="shared" si="112"/>
        <v>1.5723498440178053E-2</v>
      </c>
    </row>
    <row r="459" spans="1:11" s="1" customFormat="1" ht="10.7" customHeight="1" outlineLevel="1" x14ac:dyDescent="0.25">
      <c r="A459" s="21"/>
      <c r="B459" s="16" t="s">
        <v>785</v>
      </c>
      <c r="C459" s="30"/>
      <c r="D459" s="32">
        <f t="shared" ref="D459:J459" si="114">SUBTOTAL(9,D451:D458)</f>
        <v>459996407</v>
      </c>
      <c r="E459" s="32">
        <f t="shared" si="114"/>
        <v>583311747</v>
      </c>
      <c r="F459" s="32">
        <f t="shared" si="114"/>
        <v>1043308154</v>
      </c>
      <c r="G459" s="32">
        <f t="shared" si="114"/>
        <v>2266704689</v>
      </c>
      <c r="H459" s="32">
        <f t="shared" si="114"/>
        <v>10646072758</v>
      </c>
      <c r="I459" s="32">
        <f t="shared" si="114"/>
        <v>9234778069</v>
      </c>
      <c r="J459" s="32">
        <f t="shared" si="114"/>
        <v>19880850828</v>
      </c>
      <c r="K459" s="33">
        <f t="shared" si="112"/>
        <v>5.2478043471389804E-2</v>
      </c>
    </row>
    <row r="460" spans="1:11" ht="10.7" customHeight="1" outlineLevel="1" x14ac:dyDescent="0.25">
      <c r="A460" s="21" t="s">
        <v>858</v>
      </c>
      <c r="B460" s="15"/>
      <c r="C460" s="25"/>
      <c r="D460" s="26"/>
      <c r="E460" s="27"/>
      <c r="F460" s="26"/>
      <c r="G460" s="26"/>
      <c r="H460" s="26"/>
      <c r="I460" s="26"/>
      <c r="J460" s="26"/>
      <c r="K460" s="28"/>
    </row>
    <row r="461" spans="1:11" ht="10.7" customHeight="1" outlineLevel="2" x14ac:dyDescent="0.25">
      <c r="A461" s="15" t="s">
        <v>431</v>
      </c>
      <c r="B461" s="15" t="s">
        <v>432</v>
      </c>
      <c r="C461" s="25" t="s">
        <v>3</v>
      </c>
      <c r="D461" s="26">
        <v>2054250</v>
      </c>
      <c r="E461" s="27">
        <v>16005130</v>
      </c>
      <c r="F461" s="26">
        <v>18059380</v>
      </c>
      <c r="G461" s="26">
        <v>37550516</v>
      </c>
      <c r="H461" s="26">
        <v>47319100</v>
      </c>
      <c r="I461" s="26">
        <v>106076148</v>
      </c>
      <c r="J461" s="26">
        <v>153395248</v>
      </c>
      <c r="K461" s="28">
        <f>F461/J461</f>
        <v>0.11773102645265777</v>
      </c>
    </row>
    <row r="462" spans="1:11" s="1" customFormat="1" ht="10.7" customHeight="1" outlineLevel="1" x14ac:dyDescent="0.25">
      <c r="A462" s="21"/>
      <c r="B462" s="16" t="s">
        <v>785</v>
      </c>
      <c r="C462" s="30"/>
      <c r="D462" s="31">
        <f t="shared" ref="D462:J462" si="115">SUBTOTAL(9,D461)</f>
        <v>2054250</v>
      </c>
      <c r="E462" s="32">
        <f t="shared" si="115"/>
        <v>16005130</v>
      </c>
      <c r="F462" s="31">
        <f t="shared" si="115"/>
        <v>18059380</v>
      </c>
      <c r="G462" s="31">
        <f t="shared" si="115"/>
        <v>37550516</v>
      </c>
      <c r="H462" s="31">
        <f t="shared" si="115"/>
        <v>47319100</v>
      </c>
      <c r="I462" s="31">
        <f t="shared" si="115"/>
        <v>106076148</v>
      </c>
      <c r="J462" s="31">
        <f t="shared" si="115"/>
        <v>153395248</v>
      </c>
      <c r="K462" s="33">
        <f>F462/J462</f>
        <v>0.11773102645265777</v>
      </c>
    </row>
    <row r="463" spans="1:11" ht="10.7" customHeight="1" outlineLevel="1" x14ac:dyDescent="0.25">
      <c r="A463" s="21" t="s">
        <v>859</v>
      </c>
      <c r="B463" s="15"/>
      <c r="C463" s="25"/>
      <c r="D463" s="26"/>
      <c r="E463" s="27"/>
      <c r="F463" s="26"/>
      <c r="G463" s="26"/>
      <c r="H463" s="26"/>
      <c r="I463" s="26"/>
      <c r="J463" s="26"/>
      <c r="K463" s="28"/>
    </row>
    <row r="464" spans="1:11" ht="10.7" customHeight="1" outlineLevel="2" x14ac:dyDescent="0.25">
      <c r="A464" s="15" t="s">
        <v>433</v>
      </c>
      <c r="B464" s="15" t="s">
        <v>434</v>
      </c>
      <c r="C464" s="25" t="s">
        <v>3</v>
      </c>
      <c r="D464" s="26">
        <v>1518190</v>
      </c>
      <c r="E464" s="27">
        <v>5272688</v>
      </c>
      <c r="F464" s="26">
        <v>6790878</v>
      </c>
      <c r="G464" s="26">
        <v>21507214</v>
      </c>
      <c r="H464" s="26">
        <v>6439505</v>
      </c>
      <c r="I464" s="26">
        <v>47217666</v>
      </c>
      <c r="J464" s="26">
        <v>53657171</v>
      </c>
      <c r="K464" s="28">
        <f>F464/J464</f>
        <v>0.12656049272519418</v>
      </c>
    </row>
    <row r="465" spans="1:11" s="1" customFormat="1" ht="10.7" customHeight="1" outlineLevel="1" x14ac:dyDescent="0.25">
      <c r="A465" s="21"/>
      <c r="B465" s="16" t="s">
        <v>785</v>
      </c>
      <c r="C465" s="30"/>
      <c r="D465" s="31">
        <f t="shared" ref="D465:J465" si="116">SUBTOTAL(9,D464)</f>
        <v>1518190</v>
      </c>
      <c r="E465" s="32">
        <f t="shared" si="116"/>
        <v>5272688</v>
      </c>
      <c r="F465" s="31">
        <f t="shared" si="116"/>
        <v>6790878</v>
      </c>
      <c r="G465" s="31">
        <f t="shared" si="116"/>
        <v>21507214</v>
      </c>
      <c r="H465" s="31">
        <f t="shared" si="116"/>
        <v>6439505</v>
      </c>
      <c r="I465" s="31">
        <f t="shared" si="116"/>
        <v>47217666</v>
      </c>
      <c r="J465" s="31">
        <f t="shared" si="116"/>
        <v>53657171</v>
      </c>
      <c r="K465" s="33">
        <f>F465/J465</f>
        <v>0.12656049272519418</v>
      </c>
    </row>
    <row r="466" spans="1:11" ht="10.7" customHeight="1" outlineLevel="1" x14ac:dyDescent="0.25">
      <c r="A466" s="21" t="s">
        <v>860</v>
      </c>
      <c r="B466" s="15"/>
      <c r="C466" s="25"/>
      <c r="D466" s="26"/>
      <c r="E466" s="27"/>
      <c r="F466" s="26"/>
      <c r="G466" s="26"/>
      <c r="H466" s="26"/>
      <c r="I466" s="26"/>
      <c r="J466" s="26"/>
      <c r="K466" s="28"/>
    </row>
    <row r="467" spans="1:11" ht="10.7" customHeight="1" outlineLevel="2" x14ac:dyDescent="0.25">
      <c r="A467" s="15" t="s">
        <v>435</v>
      </c>
      <c r="B467" s="15" t="s">
        <v>436</v>
      </c>
      <c r="C467" s="25" t="s">
        <v>3</v>
      </c>
      <c r="D467" s="26">
        <v>16473801</v>
      </c>
      <c r="E467" s="27">
        <v>58061627</v>
      </c>
      <c r="F467" s="26">
        <f>SUM(D467:E467)</f>
        <v>74535428</v>
      </c>
      <c r="G467" s="26">
        <v>148901541</v>
      </c>
      <c r="H467" s="26">
        <v>369353388</v>
      </c>
      <c r="I467" s="26">
        <v>734080140</v>
      </c>
      <c r="J467" s="26">
        <v>1103433528</v>
      </c>
      <c r="K467" s="28">
        <f>F467/J467</f>
        <v>6.7548634429386301E-2</v>
      </c>
    </row>
    <row r="468" spans="1:11" s="1" customFormat="1" ht="10.7" customHeight="1" outlineLevel="1" x14ac:dyDescent="0.25">
      <c r="A468" s="21"/>
      <c r="B468" s="16" t="s">
        <v>785</v>
      </c>
      <c r="C468" s="30"/>
      <c r="D468" s="31">
        <f t="shared" ref="D468:J468" si="117">SUBTOTAL(9,D467)</f>
        <v>16473801</v>
      </c>
      <c r="E468" s="32">
        <f t="shared" si="117"/>
        <v>58061627</v>
      </c>
      <c r="F468" s="31">
        <f t="shared" si="117"/>
        <v>74535428</v>
      </c>
      <c r="G468" s="31">
        <f t="shared" si="117"/>
        <v>148901541</v>
      </c>
      <c r="H468" s="31">
        <f t="shared" si="117"/>
        <v>369353388</v>
      </c>
      <c r="I468" s="31">
        <f t="shared" si="117"/>
        <v>734080140</v>
      </c>
      <c r="J468" s="31">
        <f t="shared" si="117"/>
        <v>1103433528</v>
      </c>
      <c r="K468" s="33">
        <f>F468/J468</f>
        <v>6.7548634429386301E-2</v>
      </c>
    </row>
    <row r="469" spans="1:11" ht="10.7" customHeight="1" outlineLevel="1" x14ac:dyDescent="0.25">
      <c r="A469" s="21" t="s">
        <v>861</v>
      </c>
      <c r="B469" s="15"/>
      <c r="C469" s="25"/>
      <c r="D469" s="26"/>
      <c r="E469" s="27"/>
      <c r="F469" s="26"/>
      <c r="G469" s="26"/>
      <c r="H469" s="26"/>
      <c r="I469" s="26"/>
      <c r="J469" s="26"/>
      <c r="K469" s="28"/>
    </row>
    <row r="470" spans="1:11" ht="10.7" customHeight="1" outlineLevel="2" x14ac:dyDescent="0.25">
      <c r="A470" s="15" t="s">
        <v>437</v>
      </c>
      <c r="B470" s="15" t="s">
        <v>438</v>
      </c>
      <c r="C470" s="25" t="s">
        <v>10</v>
      </c>
      <c r="D470" s="26">
        <v>3337287</v>
      </c>
      <c r="E470" s="27">
        <v>65631410</v>
      </c>
      <c r="F470" s="26">
        <f>SUM(D470:E470)</f>
        <v>68968697</v>
      </c>
      <c r="G470" s="26">
        <v>121432463</v>
      </c>
      <c r="H470" s="26">
        <v>216678767</v>
      </c>
      <c r="I470" s="26">
        <v>511379859</v>
      </c>
      <c r="J470" s="26">
        <v>728058626</v>
      </c>
      <c r="K470" s="28">
        <f>F470/J470</f>
        <v>9.4729592558937689E-2</v>
      </c>
    </row>
    <row r="471" spans="1:11" s="1" customFormat="1" ht="10.7" customHeight="1" outlineLevel="1" x14ac:dyDescent="0.25">
      <c r="A471" s="21"/>
      <c r="B471" s="16" t="s">
        <v>785</v>
      </c>
      <c r="C471" s="30"/>
      <c r="D471" s="31">
        <f t="shared" ref="D471:J471" si="118">SUBTOTAL(9,D470)</f>
        <v>3337287</v>
      </c>
      <c r="E471" s="32">
        <f t="shared" si="118"/>
        <v>65631410</v>
      </c>
      <c r="F471" s="31">
        <f t="shared" si="118"/>
        <v>68968697</v>
      </c>
      <c r="G471" s="31">
        <f t="shared" si="118"/>
        <v>121432463</v>
      </c>
      <c r="H471" s="31">
        <f t="shared" si="118"/>
        <v>216678767</v>
      </c>
      <c r="I471" s="31">
        <f t="shared" si="118"/>
        <v>511379859</v>
      </c>
      <c r="J471" s="31">
        <f t="shared" si="118"/>
        <v>728058626</v>
      </c>
      <c r="K471" s="33">
        <f>F471/J471</f>
        <v>9.4729592558937689E-2</v>
      </c>
    </row>
    <row r="472" spans="1:11" ht="10.7" customHeight="1" outlineLevel="1" x14ac:dyDescent="0.25">
      <c r="A472" s="21" t="s">
        <v>862</v>
      </c>
      <c r="B472" s="15"/>
      <c r="C472" s="25"/>
      <c r="D472" s="26"/>
      <c r="E472" s="27"/>
      <c r="F472" s="26"/>
      <c r="G472" s="26"/>
      <c r="H472" s="26"/>
      <c r="I472" s="26"/>
      <c r="J472" s="26"/>
      <c r="K472" s="28"/>
    </row>
    <row r="473" spans="1:11" ht="10.7" customHeight="1" outlineLevel="2" x14ac:dyDescent="0.25">
      <c r="A473" s="15" t="s">
        <v>439</v>
      </c>
      <c r="B473" s="15" t="s">
        <v>440</v>
      </c>
      <c r="C473" s="25" t="s">
        <v>3</v>
      </c>
      <c r="D473" s="26">
        <v>2473501</v>
      </c>
      <c r="E473" s="27">
        <v>3711992</v>
      </c>
      <c r="F473" s="26">
        <v>6185493</v>
      </c>
      <c r="G473" s="26">
        <v>13030588</v>
      </c>
      <c r="H473" s="26">
        <v>4497081</v>
      </c>
      <c r="I473" s="26">
        <v>49497756</v>
      </c>
      <c r="J473" s="26">
        <v>53994837</v>
      </c>
      <c r="K473" s="28">
        <f>F473/J473</f>
        <v>0.11455711960015733</v>
      </c>
    </row>
    <row r="474" spans="1:11" s="1" customFormat="1" ht="10.7" customHeight="1" outlineLevel="1" x14ac:dyDescent="0.25">
      <c r="A474" s="21"/>
      <c r="B474" s="16" t="s">
        <v>785</v>
      </c>
      <c r="C474" s="30"/>
      <c r="D474" s="31">
        <f t="shared" ref="D474:J474" si="119">SUBTOTAL(9,D473)</f>
        <v>2473501</v>
      </c>
      <c r="E474" s="32">
        <f t="shared" si="119"/>
        <v>3711992</v>
      </c>
      <c r="F474" s="31">
        <f t="shared" si="119"/>
        <v>6185493</v>
      </c>
      <c r="G474" s="31">
        <f t="shared" si="119"/>
        <v>13030588</v>
      </c>
      <c r="H474" s="31">
        <f t="shared" si="119"/>
        <v>4497081</v>
      </c>
      <c r="I474" s="31">
        <f t="shared" si="119"/>
        <v>49497756</v>
      </c>
      <c r="J474" s="31">
        <f t="shared" si="119"/>
        <v>53994837</v>
      </c>
      <c r="K474" s="33">
        <f>F474/J474</f>
        <v>0.11455711960015733</v>
      </c>
    </row>
    <row r="475" spans="1:11" ht="10.7" customHeight="1" outlineLevel="1" x14ac:dyDescent="0.25">
      <c r="A475" s="21" t="s">
        <v>863</v>
      </c>
      <c r="B475" s="15"/>
      <c r="C475" s="25"/>
      <c r="D475" s="26"/>
      <c r="E475" s="27"/>
      <c r="F475" s="26"/>
      <c r="G475" s="26"/>
      <c r="H475" s="26"/>
      <c r="I475" s="26"/>
      <c r="J475" s="26"/>
      <c r="K475" s="28"/>
    </row>
    <row r="476" spans="1:11" ht="10.7" customHeight="1" outlineLevel="2" x14ac:dyDescent="0.25">
      <c r="A476" s="15" t="s">
        <v>442</v>
      </c>
      <c r="B476" s="15" t="s">
        <v>441</v>
      </c>
      <c r="C476" s="25" t="s">
        <v>3</v>
      </c>
      <c r="D476" s="26">
        <v>5412527</v>
      </c>
      <c r="E476" s="27">
        <v>597142</v>
      </c>
      <c r="F476" s="26">
        <v>6009669</v>
      </c>
      <c r="G476" s="26">
        <v>33088377</v>
      </c>
      <c r="H476" s="26">
        <v>62591893</v>
      </c>
      <c r="I476" s="26">
        <v>121501909</v>
      </c>
      <c r="J476" s="26">
        <v>184093802</v>
      </c>
      <c r="K476" s="28">
        <f>F476/J476</f>
        <v>3.2644602559732019E-2</v>
      </c>
    </row>
    <row r="477" spans="1:11" s="1" customFormat="1" ht="10.7" customHeight="1" outlineLevel="1" x14ac:dyDescent="0.25">
      <c r="A477" s="21"/>
      <c r="B477" s="16" t="s">
        <v>785</v>
      </c>
      <c r="C477" s="30"/>
      <c r="D477" s="31">
        <f t="shared" ref="D477:J477" si="120">SUBTOTAL(9,D476)</f>
        <v>5412527</v>
      </c>
      <c r="E477" s="32">
        <f t="shared" si="120"/>
        <v>597142</v>
      </c>
      <c r="F477" s="31">
        <f t="shared" si="120"/>
        <v>6009669</v>
      </c>
      <c r="G477" s="31">
        <f t="shared" si="120"/>
        <v>33088377</v>
      </c>
      <c r="H477" s="31">
        <f t="shared" si="120"/>
        <v>62591893</v>
      </c>
      <c r="I477" s="31">
        <f t="shared" si="120"/>
        <v>121501909</v>
      </c>
      <c r="J477" s="31">
        <f t="shared" si="120"/>
        <v>184093802</v>
      </c>
      <c r="K477" s="33">
        <f>F477/J477</f>
        <v>3.2644602559732019E-2</v>
      </c>
    </row>
    <row r="478" spans="1:11" ht="10.7" customHeight="1" outlineLevel="1" x14ac:dyDescent="0.25">
      <c r="A478" s="21" t="s">
        <v>864</v>
      </c>
      <c r="B478" s="15"/>
      <c r="C478" s="25"/>
      <c r="D478" s="26"/>
      <c r="E478" s="27"/>
      <c r="F478" s="26"/>
      <c r="G478" s="26"/>
      <c r="H478" s="26"/>
      <c r="I478" s="26"/>
      <c r="J478" s="26"/>
      <c r="K478" s="28"/>
    </row>
    <row r="479" spans="1:11" ht="10.7" customHeight="1" outlineLevel="2" x14ac:dyDescent="0.25">
      <c r="A479" s="15" t="s">
        <v>969</v>
      </c>
      <c r="B479" s="15" t="s">
        <v>443</v>
      </c>
      <c r="C479" s="25" t="s">
        <v>6</v>
      </c>
      <c r="D479" s="26">
        <v>65102435</v>
      </c>
      <c r="E479" s="27">
        <v>13314443</v>
      </c>
      <c r="F479" s="26">
        <f>SUM(D479:E479)</f>
        <v>78416878</v>
      </c>
      <c r="G479" s="26">
        <v>205595229</v>
      </c>
      <c r="H479" s="26">
        <v>300015892</v>
      </c>
      <c r="I479" s="26">
        <v>582270940</v>
      </c>
      <c r="J479" s="26">
        <v>882286832</v>
      </c>
      <c r="K479" s="28">
        <f>F479/J479</f>
        <v>8.8879120888885707E-2</v>
      </c>
    </row>
    <row r="480" spans="1:11" s="1" customFormat="1" ht="10.7" customHeight="1" outlineLevel="1" x14ac:dyDescent="0.25">
      <c r="A480" s="21"/>
      <c r="B480" s="16" t="s">
        <v>785</v>
      </c>
      <c r="C480" s="30"/>
      <c r="D480" s="31">
        <f t="shared" ref="D480:J480" si="121">SUBTOTAL(9,D479)</f>
        <v>65102435</v>
      </c>
      <c r="E480" s="32">
        <f t="shared" si="121"/>
        <v>13314443</v>
      </c>
      <c r="F480" s="31">
        <f t="shared" si="121"/>
        <v>78416878</v>
      </c>
      <c r="G480" s="31">
        <f t="shared" si="121"/>
        <v>205595229</v>
      </c>
      <c r="H480" s="31">
        <f t="shared" si="121"/>
        <v>300015892</v>
      </c>
      <c r="I480" s="31">
        <f t="shared" si="121"/>
        <v>582270940</v>
      </c>
      <c r="J480" s="31">
        <f t="shared" si="121"/>
        <v>882286832</v>
      </c>
      <c r="K480" s="33">
        <f>F480/J480</f>
        <v>8.8879120888885707E-2</v>
      </c>
    </row>
    <row r="481" spans="1:11" ht="10.7" customHeight="1" outlineLevel="1" x14ac:dyDescent="0.25">
      <c r="A481" s="21" t="s">
        <v>865</v>
      </c>
      <c r="B481" s="15"/>
      <c r="C481" s="25"/>
      <c r="D481" s="26"/>
      <c r="E481" s="27"/>
      <c r="F481" s="26"/>
      <c r="G481" s="26"/>
      <c r="H481" s="26"/>
      <c r="I481" s="26"/>
      <c r="J481" s="26"/>
      <c r="K481" s="28"/>
    </row>
    <row r="482" spans="1:11" ht="10.7" customHeight="1" outlineLevel="2" x14ac:dyDescent="0.25">
      <c r="A482" s="15" t="s">
        <v>444</v>
      </c>
      <c r="B482" s="15" t="s">
        <v>445</v>
      </c>
      <c r="C482" s="25" t="s">
        <v>10</v>
      </c>
      <c r="D482" s="26">
        <v>-170327</v>
      </c>
      <c r="E482" s="27">
        <v>11250738</v>
      </c>
      <c r="F482" s="26">
        <f>SUM(D482:E482)</f>
        <v>11080411</v>
      </c>
      <c r="G482" s="26">
        <v>27507616</v>
      </c>
      <c r="H482" s="26">
        <v>15268467</v>
      </c>
      <c r="I482" s="26">
        <v>73541934</v>
      </c>
      <c r="J482" s="26">
        <v>88810401</v>
      </c>
      <c r="K482" s="28">
        <f>F482/J482</f>
        <v>0.12476478965566207</v>
      </c>
    </row>
    <row r="483" spans="1:11" s="1" customFormat="1" ht="10.7" customHeight="1" outlineLevel="1" x14ac:dyDescent="0.25">
      <c r="A483" s="21"/>
      <c r="B483" s="16" t="s">
        <v>785</v>
      </c>
      <c r="C483" s="30"/>
      <c r="D483" s="31">
        <f t="shared" ref="D483:J483" si="122">SUBTOTAL(9,D482)</f>
        <v>-170327</v>
      </c>
      <c r="E483" s="32">
        <f t="shared" si="122"/>
        <v>11250738</v>
      </c>
      <c r="F483" s="31">
        <f t="shared" si="122"/>
        <v>11080411</v>
      </c>
      <c r="G483" s="31">
        <f t="shared" si="122"/>
        <v>27507616</v>
      </c>
      <c r="H483" s="31">
        <f t="shared" si="122"/>
        <v>15268467</v>
      </c>
      <c r="I483" s="31">
        <f t="shared" si="122"/>
        <v>73541934</v>
      </c>
      <c r="J483" s="31">
        <f t="shared" si="122"/>
        <v>88810401</v>
      </c>
      <c r="K483" s="33">
        <f>F483/J483</f>
        <v>0.12476478965566207</v>
      </c>
    </row>
    <row r="484" spans="1:11" ht="10.7" customHeight="1" outlineLevel="1" x14ac:dyDescent="0.25">
      <c r="A484" s="21" t="s">
        <v>866</v>
      </c>
      <c r="B484" s="15"/>
      <c r="C484" s="25"/>
      <c r="D484" s="26"/>
      <c r="E484" s="27"/>
      <c r="F484" s="26"/>
      <c r="G484" s="26"/>
      <c r="H484" s="26"/>
      <c r="I484" s="26"/>
      <c r="J484" s="26"/>
      <c r="K484" s="28"/>
    </row>
    <row r="485" spans="1:11" ht="10.7" customHeight="1" outlineLevel="2" x14ac:dyDescent="0.25">
      <c r="A485" s="15" t="s">
        <v>446</v>
      </c>
      <c r="B485" s="15" t="s">
        <v>447</v>
      </c>
      <c r="C485" s="25" t="s">
        <v>3</v>
      </c>
      <c r="D485" s="26">
        <v>907718</v>
      </c>
      <c r="E485" s="27">
        <v>2069885</v>
      </c>
      <c r="F485" s="26">
        <v>2977603</v>
      </c>
      <c r="G485" s="26">
        <v>29535473</v>
      </c>
      <c r="H485" s="26">
        <v>19380337</v>
      </c>
      <c r="I485" s="26">
        <v>47862251</v>
      </c>
      <c r="J485" s="26">
        <v>67242588</v>
      </c>
      <c r="K485" s="28">
        <f>F485/J485</f>
        <v>4.4281505048556428E-2</v>
      </c>
    </row>
    <row r="486" spans="1:11" s="1" customFormat="1" ht="10.7" customHeight="1" outlineLevel="1" x14ac:dyDescent="0.25">
      <c r="A486" s="21"/>
      <c r="B486" s="16" t="s">
        <v>785</v>
      </c>
      <c r="C486" s="30"/>
      <c r="D486" s="31">
        <f t="shared" ref="D486:J486" si="123">SUBTOTAL(9,D485)</f>
        <v>907718</v>
      </c>
      <c r="E486" s="32">
        <f t="shared" si="123"/>
        <v>2069885</v>
      </c>
      <c r="F486" s="31">
        <f t="shared" si="123"/>
        <v>2977603</v>
      </c>
      <c r="G486" s="31">
        <f t="shared" si="123"/>
        <v>29535473</v>
      </c>
      <c r="H486" s="31">
        <f t="shared" si="123"/>
        <v>19380337</v>
      </c>
      <c r="I486" s="31">
        <f t="shared" si="123"/>
        <v>47862251</v>
      </c>
      <c r="J486" s="31">
        <f t="shared" si="123"/>
        <v>67242588</v>
      </c>
      <c r="K486" s="33">
        <f>F486/J486</f>
        <v>4.4281505048556428E-2</v>
      </c>
    </row>
    <row r="487" spans="1:11" ht="10.7" customHeight="1" outlineLevel="1" x14ac:dyDescent="0.25">
      <c r="A487" s="21" t="s">
        <v>867</v>
      </c>
      <c r="B487" s="15"/>
      <c r="C487" s="25"/>
      <c r="D487" s="26"/>
      <c r="E487" s="27"/>
      <c r="F487" s="26"/>
      <c r="G487" s="26"/>
      <c r="H487" s="26"/>
      <c r="I487" s="26"/>
      <c r="J487" s="26"/>
      <c r="K487" s="28"/>
    </row>
    <row r="488" spans="1:11" ht="10.7" customHeight="1" outlineLevel="2" x14ac:dyDescent="0.25">
      <c r="A488" s="15" t="s">
        <v>448</v>
      </c>
      <c r="B488" s="15" t="s">
        <v>449</v>
      </c>
      <c r="C488" s="25" t="s">
        <v>3</v>
      </c>
      <c r="D488" s="26">
        <v>731682</v>
      </c>
      <c r="E488" s="27">
        <v>4470982</v>
      </c>
      <c r="F488" s="26">
        <v>5202664</v>
      </c>
      <c r="G488" s="26">
        <v>19642772</v>
      </c>
      <c r="H488" s="26">
        <v>2228007</v>
      </c>
      <c r="I488" s="26">
        <v>29901257</v>
      </c>
      <c r="J488" s="26">
        <v>32129264</v>
      </c>
      <c r="K488" s="28">
        <f>F488/J488</f>
        <v>0.16192913725007832</v>
      </c>
    </row>
    <row r="489" spans="1:11" s="1" customFormat="1" ht="10.7" customHeight="1" outlineLevel="1" x14ac:dyDescent="0.25">
      <c r="A489" s="21"/>
      <c r="B489" s="16" t="s">
        <v>785</v>
      </c>
      <c r="C489" s="30"/>
      <c r="D489" s="31">
        <f t="shared" ref="D489:J489" si="124">SUBTOTAL(9,D488)</f>
        <v>731682</v>
      </c>
      <c r="E489" s="32">
        <f t="shared" si="124"/>
        <v>4470982</v>
      </c>
      <c r="F489" s="31">
        <f t="shared" si="124"/>
        <v>5202664</v>
      </c>
      <c r="G489" s="31">
        <f t="shared" si="124"/>
        <v>19642772</v>
      </c>
      <c r="H489" s="31">
        <f t="shared" si="124"/>
        <v>2228007</v>
      </c>
      <c r="I489" s="31">
        <f t="shared" si="124"/>
        <v>29901257</v>
      </c>
      <c r="J489" s="31">
        <f t="shared" si="124"/>
        <v>32129264</v>
      </c>
      <c r="K489" s="33">
        <f>F489/J489</f>
        <v>0.16192913725007832</v>
      </c>
    </row>
    <row r="490" spans="1:11" ht="10.7" customHeight="1" outlineLevel="1" x14ac:dyDescent="0.25">
      <c r="A490" s="21" t="s">
        <v>868</v>
      </c>
      <c r="B490" s="15"/>
      <c r="C490" s="25"/>
      <c r="D490" s="26"/>
      <c r="E490" s="27"/>
      <c r="F490" s="26"/>
      <c r="G490" s="26"/>
      <c r="H490" s="26"/>
      <c r="I490" s="26"/>
      <c r="J490" s="26"/>
      <c r="K490" s="28"/>
    </row>
    <row r="491" spans="1:11" ht="10.7" customHeight="1" outlineLevel="2" x14ac:dyDescent="0.25">
      <c r="A491" s="15" t="s">
        <v>450</v>
      </c>
      <c r="B491" s="15" t="s">
        <v>451</v>
      </c>
      <c r="C491" s="25" t="s">
        <v>6</v>
      </c>
      <c r="D491" s="26">
        <v>2757952</v>
      </c>
      <c r="E491" s="27">
        <v>15812052</v>
      </c>
      <c r="F491" s="26">
        <f>SUM(D491:E491)</f>
        <v>18570004</v>
      </c>
      <c r="G491" s="26">
        <v>36774479</v>
      </c>
      <c r="H491" s="26">
        <v>13492385</v>
      </c>
      <c r="I491" s="26">
        <v>116579352</v>
      </c>
      <c r="J491" s="26">
        <v>130071736</v>
      </c>
      <c r="K491" s="28">
        <f>F491/J491</f>
        <v>0.14276740336578578</v>
      </c>
    </row>
    <row r="492" spans="1:11" s="1" customFormat="1" ht="10.7" customHeight="1" outlineLevel="1" x14ac:dyDescent="0.25">
      <c r="A492" s="21"/>
      <c r="B492" s="16" t="s">
        <v>785</v>
      </c>
      <c r="C492" s="30"/>
      <c r="D492" s="31">
        <f t="shared" ref="D492:J492" si="125">SUBTOTAL(9,D491)</f>
        <v>2757952</v>
      </c>
      <c r="E492" s="32">
        <f t="shared" si="125"/>
        <v>15812052</v>
      </c>
      <c r="F492" s="31">
        <f t="shared" si="125"/>
        <v>18570004</v>
      </c>
      <c r="G492" s="31">
        <f t="shared" si="125"/>
        <v>36774479</v>
      </c>
      <c r="H492" s="31">
        <f t="shared" si="125"/>
        <v>13492385</v>
      </c>
      <c r="I492" s="31">
        <f t="shared" si="125"/>
        <v>116579352</v>
      </c>
      <c r="J492" s="31">
        <f t="shared" si="125"/>
        <v>130071736</v>
      </c>
      <c r="K492" s="33">
        <f>F492/J492</f>
        <v>0.14276740336578578</v>
      </c>
    </row>
    <row r="493" spans="1:11" ht="10.7" customHeight="1" outlineLevel="1" x14ac:dyDescent="0.25">
      <c r="A493" s="21" t="s">
        <v>869</v>
      </c>
      <c r="B493" s="15"/>
      <c r="C493" s="25"/>
      <c r="D493" s="26"/>
      <c r="E493" s="27"/>
      <c r="F493" s="26"/>
      <c r="G493" s="26"/>
      <c r="H493" s="26"/>
      <c r="I493" s="26"/>
      <c r="J493" s="26"/>
      <c r="K493" s="28"/>
    </row>
    <row r="494" spans="1:11" ht="10.7" customHeight="1" outlineLevel="2" x14ac:dyDescent="0.25">
      <c r="A494" s="15" t="s">
        <v>452</v>
      </c>
      <c r="B494" s="15" t="s">
        <v>453</v>
      </c>
      <c r="C494" s="25" t="s">
        <v>6</v>
      </c>
      <c r="D494" s="26">
        <v>19722850</v>
      </c>
      <c r="E494" s="27">
        <v>35346145</v>
      </c>
      <c r="F494" s="26">
        <f>SUM(D494:E494)</f>
        <v>55068995</v>
      </c>
      <c r="G494" s="26">
        <v>365267445</v>
      </c>
      <c r="H494" s="26">
        <v>922663807</v>
      </c>
      <c r="I494" s="26">
        <v>1583199093</v>
      </c>
      <c r="J494" s="26">
        <v>2505862900</v>
      </c>
      <c r="K494" s="28">
        <f t="shared" ref="K494:K501" si="126">F494/J494</f>
        <v>2.197606062167248E-2</v>
      </c>
    </row>
    <row r="495" spans="1:11" ht="10.7" customHeight="1" outlineLevel="2" x14ac:dyDescent="0.25">
      <c r="A495" s="15" t="s">
        <v>455</v>
      </c>
      <c r="B495" s="15" t="s">
        <v>453</v>
      </c>
      <c r="C495" s="25" t="s">
        <v>10</v>
      </c>
      <c r="D495" s="26">
        <v>11107754</v>
      </c>
      <c r="E495" s="27">
        <v>0</v>
      </c>
      <c r="F495" s="26">
        <f t="shared" ref="F495:F500" si="127">SUM(D495:E495)</f>
        <v>11107754</v>
      </c>
      <c r="G495" s="26">
        <v>16844475</v>
      </c>
      <c r="H495" s="26">
        <v>3722870</v>
      </c>
      <c r="I495" s="26">
        <v>119618547</v>
      </c>
      <c r="J495" s="26">
        <v>123341417</v>
      </c>
      <c r="K495" s="28">
        <f t="shared" si="126"/>
        <v>9.0056967644534192E-2</v>
      </c>
    </row>
    <row r="496" spans="1:11" ht="10.7" customHeight="1" outlineLevel="2" x14ac:dyDescent="0.25">
      <c r="A496" s="15" t="s">
        <v>459</v>
      </c>
      <c r="B496" s="15" t="s">
        <v>453</v>
      </c>
      <c r="C496" s="25" t="s">
        <v>3</v>
      </c>
      <c r="D496" s="26">
        <v>180985</v>
      </c>
      <c r="E496" s="27">
        <v>0</v>
      </c>
      <c r="F496" s="26">
        <f t="shared" si="127"/>
        <v>180985</v>
      </c>
      <c r="G496" s="26">
        <v>9618210</v>
      </c>
      <c r="H496" s="26">
        <v>25929057</v>
      </c>
      <c r="I496" s="26">
        <v>0</v>
      </c>
      <c r="J496" s="26">
        <v>25929057</v>
      </c>
      <c r="K496" s="28">
        <f t="shared" si="126"/>
        <v>6.9800070245516453E-3</v>
      </c>
    </row>
    <row r="497" spans="1:11" ht="10.7" customHeight="1" outlineLevel="2" x14ac:dyDescent="0.25">
      <c r="A497" s="15" t="s">
        <v>454</v>
      </c>
      <c r="B497" s="15" t="s">
        <v>453</v>
      </c>
      <c r="C497" s="25" t="s">
        <v>10</v>
      </c>
      <c r="D497" s="26">
        <v>22515152</v>
      </c>
      <c r="E497" s="27">
        <v>197604518</v>
      </c>
      <c r="F497" s="26">
        <f t="shared" si="127"/>
        <v>220119670</v>
      </c>
      <c r="G497" s="26">
        <v>417070437</v>
      </c>
      <c r="H497" s="26">
        <v>1011076970</v>
      </c>
      <c r="I497" s="26">
        <v>1252640550</v>
      </c>
      <c r="J497" s="26">
        <v>2263717520</v>
      </c>
      <c r="K497" s="28">
        <f t="shared" si="126"/>
        <v>9.7238135083214799E-2</v>
      </c>
    </row>
    <row r="498" spans="1:11" ht="10.7" customHeight="1" outlineLevel="2" x14ac:dyDescent="0.25">
      <c r="A498" s="15" t="s">
        <v>460</v>
      </c>
      <c r="B498" s="15" t="s">
        <v>453</v>
      </c>
      <c r="C498" s="25" t="s">
        <v>3</v>
      </c>
      <c r="D498" s="26">
        <v>0</v>
      </c>
      <c r="E498" s="27">
        <v>0</v>
      </c>
      <c r="F498" s="26">
        <f t="shared" si="127"/>
        <v>0</v>
      </c>
      <c r="G498" s="26">
        <v>9594489</v>
      </c>
      <c r="H498" s="26">
        <v>14267268</v>
      </c>
      <c r="I498" s="26">
        <v>0</v>
      </c>
      <c r="J498" s="26">
        <v>14267268</v>
      </c>
      <c r="K498" s="28">
        <f t="shared" si="126"/>
        <v>0</v>
      </c>
    </row>
    <row r="499" spans="1:11" ht="10.7" customHeight="1" outlineLevel="2" x14ac:dyDescent="0.25">
      <c r="A499" s="15" t="s">
        <v>458</v>
      </c>
      <c r="B499" s="15" t="s">
        <v>453</v>
      </c>
      <c r="C499" s="25" t="s">
        <v>3</v>
      </c>
      <c r="D499" s="26">
        <v>201801</v>
      </c>
      <c r="E499" s="27">
        <v>0</v>
      </c>
      <c r="F499" s="26">
        <f t="shared" si="127"/>
        <v>201801</v>
      </c>
      <c r="G499" s="26">
        <v>15780449</v>
      </c>
      <c r="H499" s="26">
        <v>29568874</v>
      </c>
      <c r="I499" s="26">
        <v>3298715</v>
      </c>
      <c r="J499" s="26">
        <v>32867589</v>
      </c>
      <c r="K499" s="28">
        <f t="shared" si="126"/>
        <v>6.1398175570468528E-3</v>
      </c>
    </row>
    <row r="500" spans="1:11" ht="10.7" customHeight="1" outlineLevel="2" x14ac:dyDescent="0.25">
      <c r="A500" s="15" t="s">
        <v>456</v>
      </c>
      <c r="B500" s="15" t="s">
        <v>457</v>
      </c>
      <c r="C500" s="25" t="s">
        <v>10</v>
      </c>
      <c r="D500" s="26">
        <v>19581354</v>
      </c>
      <c r="E500" s="27">
        <v>2737389</v>
      </c>
      <c r="F500" s="26">
        <f t="shared" si="127"/>
        <v>22318743</v>
      </c>
      <c r="G500" s="26">
        <v>125216554</v>
      </c>
      <c r="H500" s="26">
        <v>295193237</v>
      </c>
      <c r="I500" s="26">
        <v>563473792</v>
      </c>
      <c r="J500" s="26">
        <v>858667029</v>
      </c>
      <c r="K500" s="28">
        <f t="shared" si="126"/>
        <v>2.5992313954330253E-2</v>
      </c>
    </row>
    <row r="501" spans="1:11" s="1" customFormat="1" ht="10.7" customHeight="1" outlineLevel="1" x14ac:dyDescent="0.25">
      <c r="A501" s="21"/>
      <c r="B501" s="16" t="s">
        <v>785</v>
      </c>
      <c r="C501" s="30"/>
      <c r="D501" s="31">
        <f t="shared" ref="D501:J501" si="128">SUBTOTAL(9,D494:D500)</f>
        <v>73309896</v>
      </c>
      <c r="E501" s="32">
        <f t="shared" si="128"/>
        <v>235688052</v>
      </c>
      <c r="F501" s="31">
        <f t="shared" si="128"/>
        <v>308997948</v>
      </c>
      <c r="G501" s="31">
        <f t="shared" si="128"/>
        <v>959392059</v>
      </c>
      <c r="H501" s="31">
        <f t="shared" si="128"/>
        <v>2302422083</v>
      </c>
      <c r="I501" s="31">
        <f t="shared" si="128"/>
        <v>3522230697</v>
      </c>
      <c r="J501" s="31">
        <f t="shared" si="128"/>
        <v>5824652780</v>
      </c>
      <c r="K501" s="33">
        <f t="shared" si="126"/>
        <v>5.3050020262323687E-2</v>
      </c>
    </row>
    <row r="502" spans="1:11" ht="10.7" customHeight="1" outlineLevel="1" x14ac:dyDescent="0.25">
      <c r="A502" s="21" t="s">
        <v>870</v>
      </c>
      <c r="B502" s="15"/>
      <c r="C502" s="25"/>
      <c r="D502" s="26"/>
      <c r="E502" s="27"/>
      <c r="F502" s="26"/>
      <c r="G502" s="26"/>
      <c r="H502" s="26"/>
      <c r="I502" s="26"/>
      <c r="J502" s="26"/>
      <c r="K502" s="28"/>
    </row>
    <row r="503" spans="1:11" ht="10.7" customHeight="1" outlineLevel="2" x14ac:dyDescent="0.25">
      <c r="A503" s="15" t="s">
        <v>461</v>
      </c>
      <c r="B503" s="15" t="s">
        <v>462</v>
      </c>
      <c r="C503" s="25" t="s">
        <v>3</v>
      </c>
      <c r="D503" s="26">
        <v>5042334</v>
      </c>
      <c r="E503" s="27">
        <v>66026163</v>
      </c>
      <c r="F503" s="26">
        <v>71068497</v>
      </c>
      <c r="G503" s="26">
        <v>65243221</v>
      </c>
      <c r="H503" s="26">
        <v>108017205</v>
      </c>
      <c r="I503" s="26">
        <v>366677874</v>
      </c>
      <c r="J503" s="26">
        <v>474695079</v>
      </c>
      <c r="K503" s="28">
        <f>F503/J503</f>
        <v>0.14971399566583668</v>
      </c>
    </row>
    <row r="504" spans="1:11" s="1" customFormat="1" ht="10.7" customHeight="1" outlineLevel="1" x14ac:dyDescent="0.25">
      <c r="A504" s="21"/>
      <c r="B504" s="16" t="s">
        <v>785</v>
      </c>
      <c r="C504" s="30"/>
      <c r="D504" s="31">
        <f t="shared" ref="D504:J504" si="129">SUBTOTAL(9,D503)</f>
        <v>5042334</v>
      </c>
      <c r="E504" s="32">
        <f t="shared" si="129"/>
        <v>66026163</v>
      </c>
      <c r="F504" s="31">
        <f t="shared" si="129"/>
        <v>71068497</v>
      </c>
      <c r="G504" s="31">
        <f t="shared" si="129"/>
        <v>65243221</v>
      </c>
      <c r="H504" s="31">
        <f t="shared" si="129"/>
        <v>108017205</v>
      </c>
      <c r="I504" s="31">
        <f t="shared" si="129"/>
        <v>366677874</v>
      </c>
      <c r="J504" s="31">
        <f t="shared" si="129"/>
        <v>474695079</v>
      </c>
      <c r="K504" s="33">
        <f>F504/J504</f>
        <v>0.14971399566583668</v>
      </c>
    </row>
    <row r="505" spans="1:11" ht="10.7" customHeight="1" outlineLevel="1" x14ac:dyDescent="0.25">
      <c r="A505" s="21" t="s">
        <v>871</v>
      </c>
      <c r="B505" s="15"/>
      <c r="C505" s="25"/>
      <c r="D505" s="26"/>
      <c r="E505" s="27"/>
      <c r="F505" s="26"/>
      <c r="G505" s="26"/>
      <c r="H505" s="26"/>
      <c r="I505" s="26"/>
      <c r="J505" s="26"/>
      <c r="K505" s="28"/>
    </row>
    <row r="506" spans="1:11" ht="10.7" customHeight="1" outlineLevel="2" x14ac:dyDescent="0.25">
      <c r="A506" s="15" t="s">
        <v>463</v>
      </c>
      <c r="B506" s="15" t="s">
        <v>464</v>
      </c>
      <c r="C506" s="25" t="s">
        <v>3</v>
      </c>
      <c r="D506" s="26">
        <v>15075921</v>
      </c>
      <c r="E506" s="27">
        <v>27564004</v>
      </c>
      <c r="F506" s="26">
        <v>42639925</v>
      </c>
      <c r="G506" s="26">
        <v>84961992</v>
      </c>
      <c r="H506" s="26">
        <v>137548276</v>
      </c>
      <c r="I506" s="26">
        <v>197447955</v>
      </c>
      <c r="J506" s="26">
        <v>334996231</v>
      </c>
      <c r="K506" s="28">
        <f>F506/J506</f>
        <v>0.12728479025783426</v>
      </c>
    </row>
    <row r="507" spans="1:11" ht="10.7" customHeight="1" outlineLevel="2" x14ac:dyDescent="0.25">
      <c r="A507" s="15" t="s">
        <v>465</v>
      </c>
      <c r="B507" s="15" t="s">
        <v>466</v>
      </c>
      <c r="C507" s="25" t="s">
        <v>10</v>
      </c>
      <c r="D507" s="26">
        <v>7168268</v>
      </c>
      <c r="E507" s="27">
        <v>19219821</v>
      </c>
      <c r="F507" s="26">
        <v>26388089</v>
      </c>
      <c r="G507" s="26">
        <v>72872322</v>
      </c>
      <c r="H507" s="26">
        <v>83037233</v>
      </c>
      <c r="I507" s="26">
        <v>199964121</v>
      </c>
      <c r="J507" s="26">
        <v>283001354</v>
      </c>
      <c r="K507" s="28">
        <f>F507/J507</f>
        <v>9.3243684622088416E-2</v>
      </c>
    </row>
    <row r="508" spans="1:11" ht="10.7" customHeight="1" outlineLevel="2" x14ac:dyDescent="0.25">
      <c r="A508" s="15" t="s">
        <v>673</v>
      </c>
      <c r="B508" s="15" t="s">
        <v>674</v>
      </c>
      <c r="C508" s="25" t="s">
        <v>10</v>
      </c>
      <c r="D508" s="26">
        <v>298443</v>
      </c>
      <c r="E508" s="27">
        <v>0</v>
      </c>
      <c r="F508" s="26">
        <v>298443</v>
      </c>
      <c r="G508" s="26">
        <v>16811397</v>
      </c>
      <c r="H508" s="26">
        <v>27437760</v>
      </c>
      <c r="I508" s="26">
        <v>0</v>
      </c>
      <c r="J508" s="26">
        <v>27437760</v>
      </c>
      <c r="K508" s="28">
        <f>F508/J508</f>
        <v>1.0877090549665862E-2</v>
      </c>
    </row>
    <row r="509" spans="1:11" s="1" customFormat="1" ht="10.7" customHeight="1" outlineLevel="1" x14ac:dyDescent="0.25">
      <c r="A509" s="21"/>
      <c r="B509" s="16" t="s">
        <v>785</v>
      </c>
      <c r="C509" s="30"/>
      <c r="D509" s="31">
        <f t="shared" ref="D509:J509" si="130">SUBTOTAL(9,D506:D508)</f>
        <v>22542632</v>
      </c>
      <c r="E509" s="32">
        <f t="shared" si="130"/>
        <v>46783825</v>
      </c>
      <c r="F509" s="31">
        <f t="shared" si="130"/>
        <v>69326457</v>
      </c>
      <c r="G509" s="31">
        <f t="shared" si="130"/>
        <v>174645711</v>
      </c>
      <c r="H509" s="31">
        <f t="shared" si="130"/>
        <v>248023269</v>
      </c>
      <c r="I509" s="31">
        <f t="shared" si="130"/>
        <v>397412076</v>
      </c>
      <c r="J509" s="31">
        <f t="shared" si="130"/>
        <v>645435345</v>
      </c>
      <c r="K509" s="33">
        <f>F509/J509</f>
        <v>0.10741038205771021</v>
      </c>
    </row>
    <row r="510" spans="1:11" ht="10.7" customHeight="1" outlineLevel="1" x14ac:dyDescent="0.25">
      <c r="A510" s="21" t="s">
        <v>872</v>
      </c>
      <c r="B510" s="15"/>
      <c r="C510" s="25"/>
      <c r="D510" s="26"/>
      <c r="E510" s="27"/>
      <c r="F510" s="26"/>
      <c r="G510" s="26"/>
      <c r="H510" s="26"/>
      <c r="I510" s="26"/>
      <c r="J510" s="26"/>
      <c r="K510" s="28"/>
    </row>
    <row r="511" spans="1:11" ht="10.7" customHeight="1" outlineLevel="2" x14ac:dyDescent="0.25">
      <c r="A511" s="15" t="s">
        <v>467</v>
      </c>
      <c r="B511" s="15" t="s">
        <v>468</v>
      </c>
      <c r="C511" s="25" t="s">
        <v>10</v>
      </c>
      <c r="D511" s="26">
        <v>201586</v>
      </c>
      <c r="E511" s="27">
        <v>326198</v>
      </c>
      <c r="F511" s="26">
        <v>527784</v>
      </c>
      <c r="G511" s="26">
        <v>4446610</v>
      </c>
      <c r="H511" s="26">
        <v>1244454</v>
      </c>
      <c r="I511" s="26">
        <v>10061508</v>
      </c>
      <c r="J511" s="26">
        <v>11305963</v>
      </c>
      <c r="K511" s="28">
        <f>F511/J511</f>
        <v>4.6681914667507755E-2</v>
      </c>
    </row>
    <row r="512" spans="1:11" s="1" customFormat="1" ht="10.7" customHeight="1" outlineLevel="1" x14ac:dyDescent="0.25">
      <c r="A512" s="21"/>
      <c r="B512" s="16" t="s">
        <v>785</v>
      </c>
      <c r="C512" s="30"/>
      <c r="D512" s="31">
        <f t="shared" ref="D512:J512" si="131">SUBTOTAL(9,D511)</f>
        <v>201586</v>
      </c>
      <c r="E512" s="32">
        <f t="shared" si="131"/>
        <v>326198</v>
      </c>
      <c r="F512" s="31">
        <f t="shared" si="131"/>
        <v>527784</v>
      </c>
      <c r="G512" s="31">
        <f t="shared" si="131"/>
        <v>4446610</v>
      </c>
      <c r="H512" s="31">
        <f t="shared" si="131"/>
        <v>1244454</v>
      </c>
      <c r="I512" s="31">
        <f t="shared" si="131"/>
        <v>10061508</v>
      </c>
      <c r="J512" s="31">
        <f t="shared" si="131"/>
        <v>11305963</v>
      </c>
      <c r="K512" s="33">
        <f>F512/J512</f>
        <v>4.6681914667507755E-2</v>
      </c>
    </row>
    <row r="513" spans="1:11" ht="10.7" customHeight="1" outlineLevel="1" x14ac:dyDescent="0.25">
      <c r="A513" s="21" t="s">
        <v>873</v>
      </c>
      <c r="B513" s="15"/>
      <c r="C513" s="25"/>
      <c r="D513" s="26"/>
      <c r="E513" s="27"/>
      <c r="F513" s="26"/>
      <c r="G513" s="26"/>
      <c r="H513" s="26"/>
      <c r="I513" s="26"/>
      <c r="J513" s="26"/>
      <c r="K513" s="28"/>
    </row>
    <row r="514" spans="1:11" ht="10.7" customHeight="1" outlineLevel="2" x14ac:dyDescent="0.25">
      <c r="A514" s="15" t="s">
        <v>469</v>
      </c>
      <c r="B514" s="15" t="s">
        <v>470</v>
      </c>
      <c r="C514" s="25" t="s">
        <v>6</v>
      </c>
      <c r="D514" s="26">
        <v>1643881</v>
      </c>
      <c r="E514" s="27">
        <v>3717319</v>
      </c>
      <c r="F514" s="26">
        <v>5361200</v>
      </c>
      <c r="G514" s="26">
        <v>25995913</v>
      </c>
      <c r="H514" s="26">
        <v>2365893</v>
      </c>
      <c r="I514" s="26">
        <v>39148584</v>
      </c>
      <c r="J514" s="26">
        <v>41514477</v>
      </c>
      <c r="K514" s="28">
        <f>F514/J514</f>
        <v>0.12914049236366387</v>
      </c>
    </row>
    <row r="515" spans="1:11" s="1" customFormat="1" ht="10.7" customHeight="1" outlineLevel="1" x14ac:dyDescent="0.25">
      <c r="A515" s="21"/>
      <c r="B515" s="16" t="s">
        <v>785</v>
      </c>
      <c r="C515" s="30"/>
      <c r="D515" s="31">
        <f t="shared" ref="D515:J515" si="132">SUBTOTAL(9,D514)</f>
        <v>1643881</v>
      </c>
      <c r="E515" s="32">
        <f t="shared" si="132"/>
        <v>3717319</v>
      </c>
      <c r="F515" s="31">
        <f t="shared" si="132"/>
        <v>5361200</v>
      </c>
      <c r="G515" s="31">
        <f t="shared" si="132"/>
        <v>25995913</v>
      </c>
      <c r="H515" s="31">
        <f t="shared" si="132"/>
        <v>2365893</v>
      </c>
      <c r="I515" s="31">
        <f t="shared" si="132"/>
        <v>39148584</v>
      </c>
      <c r="J515" s="31">
        <f t="shared" si="132"/>
        <v>41514477</v>
      </c>
      <c r="K515" s="33">
        <f>F515/J515</f>
        <v>0.12914049236366387</v>
      </c>
    </row>
    <row r="516" spans="1:11" ht="10.7" customHeight="1" outlineLevel="1" x14ac:dyDescent="0.25">
      <c r="A516" s="21" t="s">
        <v>874</v>
      </c>
      <c r="B516" s="15"/>
      <c r="C516" s="25"/>
      <c r="D516" s="26"/>
      <c r="E516" s="27"/>
      <c r="F516" s="26"/>
      <c r="G516" s="26"/>
      <c r="H516" s="26"/>
      <c r="I516" s="26"/>
      <c r="J516" s="26"/>
      <c r="K516" s="28"/>
    </row>
    <row r="517" spans="1:11" ht="10.7" customHeight="1" outlineLevel="2" x14ac:dyDescent="0.25">
      <c r="A517" s="15" t="s">
        <v>471</v>
      </c>
      <c r="B517" s="15" t="s">
        <v>472</v>
      </c>
      <c r="C517" s="25" t="s">
        <v>6</v>
      </c>
      <c r="D517" s="26">
        <v>12387586</v>
      </c>
      <c r="E517" s="27">
        <v>23087131</v>
      </c>
      <c r="F517" s="26">
        <v>35474717</v>
      </c>
      <c r="G517" s="26">
        <v>48206350</v>
      </c>
      <c r="H517" s="26">
        <v>38790740</v>
      </c>
      <c r="I517" s="26">
        <v>179383212</v>
      </c>
      <c r="J517" s="26">
        <v>218173952</v>
      </c>
      <c r="K517" s="28">
        <f>F517/J517</f>
        <v>0.16259831512792142</v>
      </c>
    </row>
    <row r="518" spans="1:11" s="1" customFormat="1" ht="10.7" customHeight="1" outlineLevel="1" thickBot="1" x14ac:dyDescent="0.3">
      <c r="A518" s="22"/>
      <c r="B518" s="14" t="s">
        <v>785</v>
      </c>
      <c r="C518" s="34"/>
      <c r="D518" s="35">
        <f t="shared" ref="D518:J518" si="133">SUBTOTAL(9,D517)</f>
        <v>12387586</v>
      </c>
      <c r="E518" s="36">
        <f t="shared" si="133"/>
        <v>23087131</v>
      </c>
      <c r="F518" s="35">
        <f t="shared" si="133"/>
        <v>35474717</v>
      </c>
      <c r="G518" s="35">
        <f t="shared" si="133"/>
        <v>48206350</v>
      </c>
      <c r="H518" s="35">
        <f t="shared" si="133"/>
        <v>38790740</v>
      </c>
      <c r="I518" s="35">
        <f t="shared" si="133"/>
        <v>179383212</v>
      </c>
      <c r="J518" s="35">
        <f t="shared" si="133"/>
        <v>218173952</v>
      </c>
      <c r="K518" s="37">
        <f>F518/J518</f>
        <v>0.16259831512792142</v>
      </c>
    </row>
    <row r="519" spans="1:11" ht="10.7" customHeight="1" outlineLevel="1" x14ac:dyDescent="0.25">
      <c r="A519" s="21" t="s">
        <v>875</v>
      </c>
      <c r="B519" s="15"/>
      <c r="C519" s="25"/>
      <c r="D519" s="26"/>
      <c r="E519" s="27"/>
      <c r="F519" s="26"/>
      <c r="G519" s="26"/>
      <c r="H519" s="26"/>
      <c r="I519" s="26"/>
      <c r="J519" s="26"/>
      <c r="K519" s="28"/>
    </row>
    <row r="520" spans="1:11" ht="10.7" customHeight="1" outlineLevel="2" x14ac:dyDescent="0.25">
      <c r="A520" s="15" t="s">
        <v>473</v>
      </c>
      <c r="B520" s="15" t="s">
        <v>474</v>
      </c>
      <c r="C520" s="25" t="s">
        <v>10</v>
      </c>
      <c r="D520" s="26">
        <v>3171643</v>
      </c>
      <c r="E520" s="27">
        <v>49649727</v>
      </c>
      <c r="F520" s="26">
        <v>52821370</v>
      </c>
      <c r="G520" s="26">
        <v>168087610</v>
      </c>
      <c r="H520" s="26">
        <v>199284372</v>
      </c>
      <c r="I520" s="26">
        <v>496548030</v>
      </c>
      <c r="J520" s="26">
        <v>695832402</v>
      </c>
      <c r="K520" s="28">
        <f>F520/J520</f>
        <v>7.5911052500829065E-2</v>
      </c>
    </row>
    <row r="521" spans="1:11" s="1" customFormat="1" ht="10.7" customHeight="1" outlineLevel="1" x14ac:dyDescent="0.25">
      <c r="A521" s="21"/>
      <c r="B521" s="16" t="s">
        <v>785</v>
      </c>
      <c r="C521" s="30"/>
      <c r="D521" s="31">
        <f t="shared" ref="D521:J521" si="134">SUBTOTAL(9,D520)</f>
        <v>3171643</v>
      </c>
      <c r="E521" s="32">
        <f t="shared" si="134"/>
        <v>49649727</v>
      </c>
      <c r="F521" s="31">
        <f t="shared" si="134"/>
        <v>52821370</v>
      </c>
      <c r="G521" s="31">
        <f t="shared" si="134"/>
        <v>168087610</v>
      </c>
      <c r="H521" s="31">
        <f t="shared" si="134"/>
        <v>199284372</v>
      </c>
      <c r="I521" s="31">
        <f t="shared" si="134"/>
        <v>496548030</v>
      </c>
      <c r="J521" s="31">
        <f t="shared" si="134"/>
        <v>695832402</v>
      </c>
      <c r="K521" s="33">
        <f>F521/J521</f>
        <v>7.5911052500829065E-2</v>
      </c>
    </row>
    <row r="522" spans="1:11" ht="10.7" customHeight="1" outlineLevel="1" x14ac:dyDescent="0.25">
      <c r="A522" s="21" t="s">
        <v>876</v>
      </c>
      <c r="B522" s="15"/>
      <c r="C522" s="25"/>
      <c r="D522" s="26"/>
      <c r="E522" s="27"/>
      <c r="F522" s="26"/>
      <c r="G522" s="26"/>
      <c r="H522" s="26"/>
      <c r="I522" s="26"/>
      <c r="J522" s="26"/>
      <c r="K522" s="28"/>
    </row>
    <row r="523" spans="1:11" ht="10.7" customHeight="1" outlineLevel="2" x14ac:dyDescent="0.25">
      <c r="A523" s="15" t="s">
        <v>475</v>
      </c>
      <c r="B523" s="15" t="s">
        <v>476</v>
      </c>
      <c r="C523" s="25" t="s">
        <v>6</v>
      </c>
      <c r="D523" s="26">
        <v>342344</v>
      </c>
      <c r="E523" s="27">
        <v>1279691</v>
      </c>
      <c r="F523" s="26">
        <v>1622035</v>
      </c>
      <c r="G523" s="26">
        <v>8972989</v>
      </c>
      <c r="H523" s="26">
        <v>607884</v>
      </c>
      <c r="I523" s="26">
        <v>12107404</v>
      </c>
      <c r="J523" s="26">
        <v>12715288</v>
      </c>
      <c r="K523" s="28">
        <f>F523/J523</f>
        <v>0.12756573032400054</v>
      </c>
    </row>
    <row r="524" spans="1:11" s="1" customFormat="1" ht="10.7" customHeight="1" outlineLevel="1" x14ac:dyDescent="0.25">
      <c r="A524" s="21"/>
      <c r="B524" s="16" t="s">
        <v>785</v>
      </c>
      <c r="C524" s="30"/>
      <c r="D524" s="31">
        <f t="shared" ref="D524:J524" si="135">SUBTOTAL(9,D523)</f>
        <v>342344</v>
      </c>
      <c r="E524" s="32">
        <f t="shared" si="135"/>
        <v>1279691</v>
      </c>
      <c r="F524" s="31">
        <f t="shared" si="135"/>
        <v>1622035</v>
      </c>
      <c r="G524" s="31">
        <f t="shared" si="135"/>
        <v>8972989</v>
      </c>
      <c r="H524" s="31">
        <f t="shared" si="135"/>
        <v>607884</v>
      </c>
      <c r="I524" s="31">
        <f t="shared" si="135"/>
        <v>12107404</v>
      </c>
      <c r="J524" s="31">
        <f t="shared" si="135"/>
        <v>12715288</v>
      </c>
      <c r="K524" s="33">
        <f>F524/J524</f>
        <v>0.12756573032400054</v>
      </c>
    </row>
    <row r="525" spans="1:11" ht="10.7" customHeight="1" outlineLevel="1" x14ac:dyDescent="0.25">
      <c r="A525" s="21" t="s">
        <v>991</v>
      </c>
      <c r="B525" s="15"/>
      <c r="C525" s="25"/>
      <c r="D525" s="26"/>
      <c r="E525" s="27"/>
      <c r="F525" s="26"/>
      <c r="G525" s="26"/>
      <c r="H525" s="26"/>
      <c r="I525" s="26"/>
      <c r="J525" s="26"/>
      <c r="K525" s="28"/>
    </row>
    <row r="526" spans="1:11" ht="10.7" customHeight="1" outlineLevel="2" x14ac:dyDescent="0.25">
      <c r="A526" s="15" t="s">
        <v>477</v>
      </c>
      <c r="B526" s="15" t="s">
        <v>478</v>
      </c>
      <c r="C526" s="25" t="s">
        <v>3</v>
      </c>
      <c r="D526" s="26">
        <v>5926298</v>
      </c>
      <c r="E526" s="27">
        <v>50962960</v>
      </c>
      <c r="F526" s="26">
        <v>56889258</v>
      </c>
      <c r="G526" s="26">
        <v>47117940</v>
      </c>
      <c r="H526" s="26">
        <v>78204952</v>
      </c>
      <c r="I526" s="26">
        <v>263607990</v>
      </c>
      <c r="J526" s="26">
        <v>341812942</v>
      </c>
      <c r="K526" s="28">
        <f>F526/J526</f>
        <v>0.16643389120122901</v>
      </c>
    </row>
    <row r="527" spans="1:11" s="1" customFormat="1" ht="10.7" customHeight="1" outlineLevel="1" x14ac:dyDescent="0.25">
      <c r="A527" s="21"/>
      <c r="B527" s="16" t="s">
        <v>785</v>
      </c>
      <c r="C527" s="30"/>
      <c r="D527" s="31">
        <f t="shared" ref="D527:J527" si="136">SUBTOTAL(9,D526)</f>
        <v>5926298</v>
      </c>
      <c r="E527" s="32">
        <f t="shared" si="136"/>
        <v>50962960</v>
      </c>
      <c r="F527" s="31">
        <f t="shared" si="136"/>
        <v>56889258</v>
      </c>
      <c r="G527" s="31">
        <f t="shared" si="136"/>
        <v>47117940</v>
      </c>
      <c r="H527" s="31">
        <f t="shared" si="136"/>
        <v>78204952</v>
      </c>
      <c r="I527" s="31">
        <f t="shared" si="136"/>
        <v>263607990</v>
      </c>
      <c r="J527" s="31">
        <f t="shared" si="136"/>
        <v>341812942</v>
      </c>
      <c r="K527" s="33">
        <f>F527/J527</f>
        <v>0.16643389120122901</v>
      </c>
    </row>
    <row r="528" spans="1:11" ht="10.7" customHeight="1" outlineLevel="1" x14ac:dyDescent="0.25">
      <c r="A528" s="21" t="s">
        <v>877</v>
      </c>
      <c r="B528" s="15"/>
      <c r="C528" s="25"/>
      <c r="D528" s="26"/>
      <c r="E528" s="27"/>
      <c r="F528" s="26"/>
      <c r="G528" s="26"/>
      <c r="H528" s="26"/>
      <c r="I528" s="26"/>
      <c r="J528" s="26"/>
      <c r="K528" s="33"/>
    </row>
    <row r="529" spans="1:11" ht="10.7" customHeight="1" outlineLevel="2" x14ac:dyDescent="0.25">
      <c r="A529" s="15" t="s">
        <v>479</v>
      </c>
      <c r="B529" s="15" t="s">
        <v>480</v>
      </c>
      <c r="C529" s="25" t="s">
        <v>10</v>
      </c>
      <c r="D529" s="26">
        <v>168314</v>
      </c>
      <c r="E529" s="27">
        <v>918366</v>
      </c>
      <c r="F529" s="26">
        <v>1086680</v>
      </c>
      <c r="G529" s="26">
        <v>10161647</v>
      </c>
      <c r="H529" s="26">
        <v>3192435</v>
      </c>
      <c r="I529" s="26">
        <v>13111947</v>
      </c>
      <c r="J529" s="26">
        <v>16304382</v>
      </c>
      <c r="K529" s="28">
        <f>F529/J529</f>
        <v>6.6649566969174304E-2</v>
      </c>
    </row>
    <row r="530" spans="1:11" s="1" customFormat="1" ht="10.7" customHeight="1" outlineLevel="1" x14ac:dyDescent="0.25">
      <c r="A530" s="21"/>
      <c r="B530" s="16" t="s">
        <v>785</v>
      </c>
      <c r="C530" s="30"/>
      <c r="D530" s="31">
        <f t="shared" ref="D530:J530" si="137">SUBTOTAL(9,D529)</f>
        <v>168314</v>
      </c>
      <c r="E530" s="32">
        <f t="shared" si="137"/>
        <v>918366</v>
      </c>
      <c r="F530" s="31">
        <f t="shared" si="137"/>
        <v>1086680</v>
      </c>
      <c r="G530" s="31">
        <f t="shared" si="137"/>
        <v>10161647</v>
      </c>
      <c r="H530" s="31">
        <f t="shared" si="137"/>
        <v>3192435</v>
      </c>
      <c r="I530" s="31">
        <f t="shared" si="137"/>
        <v>13111947</v>
      </c>
      <c r="J530" s="31">
        <f t="shared" si="137"/>
        <v>16304382</v>
      </c>
      <c r="K530" s="33">
        <f>F530/J530</f>
        <v>6.6649566969174304E-2</v>
      </c>
    </row>
    <row r="531" spans="1:11" ht="10.7" customHeight="1" outlineLevel="1" x14ac:dyDescent="0.25">
      <c r="A531" s="21" t="s">
        <v>878</v>
      </c>
      <c r="B531" s="15"/>
      <c r="C531" s="25"/>
      <c r="D531" s="26"/>
      <c r="E531" s="27"/>
      <c r="F531" s="26"/>
      <c r="G531" s="26"/>
      <c r="H531" s="26"/>
      <c r="I531" s="26"/>
      <c r="J531" s="26"/>
      <c r="K531" s="28"/>
    </row>
    <row r="532" spans="1:11" ht="10.7" customHeight="1" outlineLevel="2" x14ac:dyDescent="0.25">
      <c r="A532" s="15" t="s">
        <v>481</v>
      </c>
      <c r="B532" s="15" t="s">
        <v>482</v>
      </c>
      <c r="C532" s="25" t="s">
        <v>6</v>
      </c>
      <c r="D532" s="26">
        <v>17479366</v>
      </c>
      <c r="E532" s="27">
        <v>29862107</v>
      </c>
      <c r="F532" s="26">
        <v>47341473</v>
      </c>
      <c r="G532" s="26">
        <v>136520702</v>
      </c>
      <c r="H532" s="26">
        <v>326142271</v>
      </c>
      <c r="I532" s="26">
        <v>356748509</v>
      </c>
      <c r="J532" s="26">
        <v>682890780</v>
      </c>
      <c r="K532" s="28">
        <f>F532/J532</f>
        <v>6.9325102031689456E-2</v>
      </c>
    </row>
    <row r="533" spans="1:11" s="1" customFormat="1" ht="10.7" customHeight="1" outlineLevel="1" x14ac:dyDescent="0.25">
      <c r="A533" s="21"/>
      <c r="B533" s="16" t="s">
        <v>785</v>
      </c>
      <c r="C533" s="30"/>
      <c r="D533" s="31">
        <f t="shared" ref="D533:J533" si="138">SUBTOTAL(9,D532)</f>
        <v>17479366</v>
      </c>
      <c r="E533" s="32">
        <f t="shared" si="138"/>
        <v>29862107</v>
      </c>
      <c r="F533" s="31">
        <f t="shared" si="138"/>
        <v>47341473</v>
      </c>
      <c r="G533" s="31">
        <f t="shared" si="138"/>
        <v>136520702</v>
      </c>
      <c r="H533" s="31">
        <f t="shared" si="138"/>
        <v>326142271</v>
      </c>
      <c r="I533" s="31">
        <f t="shared" si="138"/>
        <v>356748509</v>
      </c>
      <c r="J533" s="31">
        <f t="shared" si="138"/>
        <v>682890780</v>
      </c>
      <c r="K533" s="33">
        <f>F533/J533</f>
        <v>6.9325102031689456E-2</v>
      </c>
    </row>
    <row r="534" spans="1:11" ht="10.7" customHeight="1" outlineLevel="1" x14ac:dyDescent="0.25">
      <c r="A534" s="21" t="s">
        <v>879</v>
      </c>
      <c r="B534" s="15"/>
      <c r="C534" s="25"/>
      <c r="D534" s="26"/>
      <c r="E534" s="27"/>
      <c r="F534" s="26"/>
      <c r="G534" s="26"/>
      <c r="H534" s="26"/>
      <c r="I534" s="26"/>
      <c r="J534" s="26"/>
      <c r="K534" s="28"/>
    </row>
    <row r="535" spans="1:11" ht="10.7" customHeight="1" outlineLevel="2" x14ac:dyDescent="0.25">
      <c r="A535" s="15" t="s">
        <v>483</v>
      </c>
      <c r="B535" s="15" t="s">
        <v>484</v>
      </c>
      <c r="C535" s="25" t="s">
        <v>3</v>
      </c>
      <c r="D535" s="26">
        <v>794454</v>
      </c>
      <c r="E535" s="27">
        <v>1937313</v>
      </c>
      <c r="F535" s="26">
        <v>2731767</v>
      </c>
      <c r="G535" s="26">
        <v>7615471</v>
      </c>
      <c r="H535" s="26">
        <v>2424969</v>
      </c>
      <c r="I535" s="26">
        <v>15676405</v>
      </c>
      <c r="J535" s="26">
        <v>18101373</v>
      </c>
      <c r="K535" s="28">
        <f>F535/J535</f>
        <v>0.15091490573670849</v>
      </c>
    </row>
    <row r="536" spans="1:11" s="1" customFormat="1" ht="10.7" customHeight="1" outlineLevel="1" x14ac:dyDescent="0.25">
      <c r="A536" s="21"/>
      <c r="B536" s="16" t="s">
        <v>785</v>
      </c>
      <c r="C536" s="30"/>
      <c r="D536" s="31">
        <f t="shared" ref="D536:J536" si="139">SUBTOTAL(9,D535)</f>
        <v>794454</v>
      </c>
      <c r="E536" s="32">
        <f t="shared" si="139"/>
        <v>1937313</v>
      </c>
      <c r="F536" s="31">
        <f t="shared" si="139"/>
        <v>2731767</v>
      </c>
      <c r="G536" s="31">
        <f t="shared" si="139"/>
        <v>7615471</v>
      </c>
      <c r="H536" s="31">
        <f t="shared" si="139"/>
        <v>2424969</v>
      </c>
      <c r="I536" s="31">
        <f t="shared" si="139"/>
        <v>15676405</v>
      </c>
      <c r="J536" s="31">
        <f t="shared" si="139"/>
        <v>18101373</v>
      </c>
      <c r="K536" s="33">
        <f>F536/J536</f>
        <v>0.15091490573670849</v>
      </c>
    </row>
    <row r="537" spans="1:11" ht="10.7" customHeight="1" outlineLevel="1" x14ac:dyDescent="0.25">
      <c r="A537" s="21" t="s">
        <v>880</v>
      </c>
      <c r="B537" s="15"/>
      <c r="C537" s="25"/>
      <c r="D537" s="26"/>
      <c r="E537" s="27"/>
      <c r="F537" s="26"/>
      <c r="G537" s="26"/>
      <c r="H537" s="26"/>
      <c r="I537" s="26"/>
      <c r="J537" s="26"/>
      <c r="K537" s="28"/>
    </row>
    <row r="538" spans="1:11" ht="10.7" customHeight="1" outlineLevel="2" x14ac:dyDescent="0.25">
      <c r="A538" s="15" t="s">
        <v>485</v>
      </c>
      <c r="B538" s="15" t="s">
        <v>486</v>
      </c>
      <c r="C538" s="25" t="s">
        <v>6</v>
      </c>
      <c r="D538" s="26">
        <v>2240238</v>
      </c>
      <c r="E538" s="27">
        <v>6976522</v>
      </c>
      <c r="F538" s="26">
        <v>9216760</v>
      </c>
      <c r="G538" s="26">
        <v>20824774</v>
      </c>
      <c r="H538" s="26">
        <v>12051108</v>
      </c>
      <c r="I538" s="26">
        <v>69560065</v>
      </c>
      <c r="J538" s="26">
        <v>81611173</v>
      </c>
      <c r="K538" s="28">
        <f>F538/J538</f>
        <v>0.11293502667827113</v>
      </c>
    </row>
    <row r="539" spans="1:11" s="1" customFormat="1" ht="10.7" customHeight="1" outlineLevel="1" x14ac:dyDescent="0.25">
      <c r="A539" s="21"/>
      <c r="B539" s="16" t="s">
        <v>785</v>
      </c>
      <c r="C539" s="30"/>
      <c r="D539" s="31">
        <f t="shared" ref="D539:J539" si="140">SUBTOTAL(9,D538)</f>
        <v>2240238</v>
      </c>
      <c r="E539" s="32">
        <f t="shared" si="140"/>
        <v>6976522</v>
      </c>
      <c r="F539" s="31">
        <f t="shared" si="140"/>
        <v>9216760</v>
      </c>
      <c r="G539" s="31">
        <f t="shared" si="140"/>
        <v>20824774</v>
      </c>
      <c r="H539" s="31">
        <f t="shared" si="140"/>
        <v>12051108</v>
      </c>
      <c r="I539" s="31">
        <f t="shared" si="140"/>
        <v>69560065</v>
      </c>
      <c r="J539" s="31">
        <f t="shared" si="140"/>
        <v>81611173</v>
      </c>
      <c r="K539" s="33">
        <f>F539/J539</f>
        <v>0.11293502667827113</v>
      </c>
    </row>
    <row r="540" spans="1:11" ht="10.7" customHeight="1" outlineLevel="1" x14ac:dyDescent="0.25">
      <c r="A540" s="21" t="s">
        <v>881</v>
      </c>
      <c r="B540" s="15"/>
      <c r="C540" s="25"/>
      <c r="D540" s="26"/>
      <c r="E540" s="27"/>
      <c r="F540" s="26"/>
      <c r="G540" s="26"/>
      <c r="H540" s="26"/>
      <c r="I540" s="26"/>
      <c r="J540" s="26"/>
      <c r="K540" s="28"/>
    </row>
    <row r="541" spans="1:11" ht="10.7" customHeight="1" outlineLevel="2" x14ac:dyDescent="0.25">
      <c r="A541" s="15" t="s">
        <v>489</v>
      </c>
      <c r="B541" s="15" t="s">
        <v>490</v>
      </c>
      <c r="C541" s="25" t="s">
        <v>10</v>
      </c>
      <c r="D541" s="26">
        <v>1630305</v>
      </c>
      <c r="E541" s="27">
        <v>280207</v>
      </c>
      <c r="F541" s="26">
        <v>1910512</v>
      </c>
      <c r="G541" s="26">
        <v>25953765</v>
      </c>
      <c r="H541" s="26">
        <v>4587379</v>
      </c>
      <c r="I541" s="26">
        <v>30793586</v>
      </c>
      <c r="J541" s="26">
        <v>35380965</v>
      </c>
      <c r="K541" s="28">
        <f>F541/J541</f>
        <v>5.3998301063863011E-2</v>
      </c>
    </row>
    <row r="542" spans="1:11" ht="10.7" customHeight="1" outlineLevel="2" x14ac:dyDescent="0.25">
      <c r="A542" s="15" t="s">
        <v>487</v>
      </c>
      <c r="B542" s="15" t="s">
        <v>488</v>
      </c>
      <c r="C542" s="25" t="s">
        <v>10</v>
      </c>
      <c r="D542" s="26">
        <v>1586000</v>
      </c>
      <c r="E542" s="27">
        <v>2292694</v>
      </c>
      <c r="F542" s="26">
        <v>3878694</v>
      </c>
      <c r="G542" s="26">
        <v>21325000</v>
      </c>
      <c r="H542" s="26">
        <v>8456000</v>
      </c>
      <c r="I542" s="26">
        <v>39667000</v>
      </c>
      <c r="J542" s="26">
        <v>48123000</v>
      </c>
      <c r="K542" s="28">
        <f>F542/J542</f>
        <v>8.0599588554329527E-2</v>
      </c>
    </row>
    <row r="543" spans="1:11" s="1" customFormat="1" ht="10.7" customHeight="1" outlineLevel="1" x14ac:dyDescent="0.25">
      <c r="A543" s="21"/>
      <c r="B543" s="16" t="s">
        <v>785</v>
      </c>
      <c r="C543" s="30"/>
      <c r="D543" s="31">
        <f t="shared" ref="D543:J543" si="141">SUBTOTAL(9,D541:D542)</f>
        <v>3216305</v>
      </c>
      <c r="E543" s="32">
        <f t="shared" si="141"/>
        <v>2572901</v>
      </c>
      <c r="F543" s="31">
        <f t="shared" si="141"/>
        <v>5789206</v>
      </c>
      <c r="G543" s="31">
        <f t="shared" si="141"/>
        <v>47278765</v>
      </c>
      <c r="H543" s="31">
        <f t="shared" si="141"/>
        <v>13043379</v>
      </c>
      <c r="I543" s="31">
        <f t="shared" si="141"/>
        <v>70460586</v>
      </c>
      <c r="J543" s="31">
        <f t="shared" si="141"/>
        <v>83503965</v>
      </c>
      <c r="K543" s="33">
        <f>F543/J543</f>
        <v>6.9328516316560534E-2</v>
      </c>
    </row>
    <row r="544" spans="1:11" ht="10.7" customHeight="1" outlineLevel="1" x14ac:dyDescent="0.25">
      <c r="A544" s="21" t="s">
        <v>882</v>
      </c>
      <c r="B544" s="15"/>
      <c r="C544" s="25"/>
      <c r="D544" s="26"/>
      <c r="E544" s="27"/>
      <c r="F544" s="26"/>
      <c r="G544" s="26"/>
      <c r="H544" s="26"/>
      <c r="I544" s="26"/>
      <c r="J544" s="26"/>
      <c r="K544" s="28"/>
    </row>
    <row r="545" spans="1:11" ht="10.7" customHeight="1" outlineLevel="2" x14ac:dyDescent="0.25">
      <c r="A545" s="15" t="s">
        <v>491</v>
      </c>
      <c r="B545" s="15" t="s">
        <v>492</v>
      </c>
      <c r="C545" s="25" t="s">
        <v>6</v>
      </c>
      <c r="D545" s="26">
        <v>3885972</v>
      </c>
      <c r="E545" s="27">
        <v>447316</v>
      </c>
      <c r="F545" s="26">
        <f>SUM(D545:E545)</f>
        <v>4333288</v>
      </c>
      <c r="G545" s="26">
        <v>12738603</v>
      </c>
      <c r="H545" s="26">
        <v>1638977</v>
      </c>
      <c r="I545" s="26">
        <v>33858256</v>
      </c>
      <c r="J545" s="26">
        <v>35497233</v>
      </c>
      <c r="K545" s="28">
        <f>F545/J545</f>
        <v>0.12207396559613534</v>
      </c>
    </row>
    <row r="546" spans="1:11" ht="10.7" customHeight="1" outlineLevel="2" x14ac:dyDescent="0.25">
      <c r="A546" s="15" t="s">
        <v>493</v>
      </c>
      <c r="B546" s="15" t="s">
        <v>494</v>
      </c>
      <c r="C546" s="25" t="s">
        <v>6</v>
      </c>
      <c r="D546" s="26">
        <v>0</v>
      </c>
      <c r="E546" s="27">
        <v>0</v>
      </c>
      <c r="F546" s="26">
        <v>0</v>
      </c>
      <c r="G546" s="26">
        <v>22425668</v>
      </c>
      <c r="H546" s="26">
        <v>41861603</v>
      </c>
      <c r="I546" s="26">
        <v>731626639</v>
      </c>
      <c r="J546" s="26">
        <v>773488242</v>
      </c>
      <c r="K546" s="28">
        <f>F546/J546</f>
        <v>0</v>
      </c>
    </row>
    <row r="547" spans="1:11" s="1" customFormat="1" ht="10.7" customHeight="1" outlineLevel="1" x14ac:dyDescent="0.25">
      <c r="A547" s="21"/>
      <c r="B547" s="16" t="s">
        <v>785</v>
      </c>
      <c r="C547" s="30"/>
      <c r="D547" s="31">
        <f t="shared" ref="D547:J547" si="142">SUBTOTAL(9,D545:D546)</f>
        <v>3885972</v>
      </c>
      <c r="E547" s="32">
        <f t="shared" si="142"/>
        <v>447316</v>
      </c>
      <c r="F547" s="31">
        <f t="shared" si="142"/>
        <v>4333288</v>
      </c>
      <c r="G547" s="31">
        <f t="shared" si="142"/>
        <v>35164271</v>
      </c>
      <c r="H547" s="31">
        <f t="shared" si="142"/>
        <v>43500580</v>
      </c>
      <c r="I547" s="31">
        <f t="shared" si="142"/>
        <v>765484895</v>
      </c>
      <c r="J547" s="31">
        <f t="shared" si="142"/>
        <v>808985475</v>
      </c>
      <c r="K547" s="33">
        <f>F547/J547</f>
        <v>5.3564472217501801E-3</v>
      </c>
    </row>
    <row r="548" spans="1:11" ht="10.7" customHeight="1" outlineLevel="1" x14ac:dyDescent="0.25">
      <c r="A548" s="21" t="s">
        <v>883</v>
      </c>
      <c r="B548" s="15"/>
      <c r="C548" s="25"/>
      <c r="D548" s="26"/>
      <c r="E548" s="27"/>
      <c r="F548" s="26"/>
      <c r="G548" s="26"/>
      <c r="H548" s="26"/>
      <c r="I548" s="26"/>
      <c r="J548" s="26"/>
      <c r="K548" s="28"/>
    </row>
    <row r="549" spans="1:11" ht="10.7" customHeight="1" outlineLevel="2" x14ac:dyDescent="0.25">
      <c r="A549" s="15" t="s">
        <v>495</v>
      </c>
      <c r="B549" s="15" t="s">
        <v>496</v>
      </c>
      <c r="C549" s="25" t="s">
        <v>3</v>
      </c>
      <c r="D549" s="26">
        <v>3236623</v>
      </c>
      <c r="E549" s="27">
        <v>3859275</v>
      </c>
      <c r="F549" s="26">
        <v>7095898</v>
      </c>
      <c r="G549" s="26">
        <v>24443652</v>
      </c>
      <c r="H549" s="26">
        <v>6357206</v>
      </c>
      <c r="I549" s="26">
        <v>62132102</v>
      </c>
      <c r="J549" s="26">
        <v>68489308</v>
      </c>
      <c r="K549" s="28">
        <f>F549/J549</f>
        <v>0.10360592342384303</v>
      </c>
    </row>
    <row r="550" spans="1:11" ht="10.7" customHeight="1" outlineLevel="2" x14ac:dyDescent="0.25">
      <c r="A550" s="15" t="s">
        <v>497</v>
      </c>
      <c r="B550" s="15" t="s">
        <v>498</v>
      </c>
      <c r="C550" s="25" t="s">
        <v>6</v>
      </c>
      <c r="D550" s="26">
        <v>5153031</v>
      </c>
      <c r="E550" s="27">
        <v>0</v>
      </c>
      <c r="F550" s="26">
        <v>5153031</v>
      </c>
      <c r="G550" s="26">
        <v>22445670</v>
      </c>
      <c r="H550" s="26">
        <v>25993628</v>
      </c>
      <c r="I550" s="26">
        <v>71254946</v>
      </c>
      <c r="J550" s="26">
        <v>97248573</v>
      </c>
      <c r="K550" s="28">
        <f>F550/J550</f>
        <v>5.2988242819768674E-2</v>
      </c>
    </row>
    <row r="551" spans="1:11" s="1" customFormat="1" ht="10.7" customHeight="1" outlineLevel="1" x14ac:dyDescent="0.25">
      <c r="A551" s="21"/>
      <c r="B551" s="16" t="s">
        <v>785</v>
      </c>
      <c r="C551" s="30"/>
      <c r="D551" s="31">
        <f t="shared" ref="D551:J551" si="143">SUBTOTAL(9,D549:D550)</f>
        <v>8389654</v>
      </c>
      <c r="E551" s="32">
        <f t="shared" si="143"/>
        <v>3859275</v>
      </c>
      <c r="F551" s="31">
        <f t="shared" si="143"/>
        <v>12248929</v>
      </c>
      <c r="G551" s="31">
        <f t="shared" si="143"/>
        <v>46889322</v>
      </c>
      <c r="H551" s="31">
        <f t="shared" si="143"/>
        <v>32350834</v>
      </c>
      <c r="I551" s="31">
        <f t="shared" si="143"/>
        <v>133387048</v>
      </c>
      <c r="J551" s="31">
        <f t="shared" si="143"/>
        <v>165737881</v>
      </c>
      <c r="K551" s="33">
        <f>F551/J551</f>
        <v>7.3905427812245295E-2</v>
      </c>
    </row>
    <row r="552" spans="1:11" ht="10.7" customHeight="1" outlineLevel="1" x14ac:dyDescent="0.25">
      <c r="A552" s="21" t="s">
        <v>884</v>
      </c>
      <c r="B552" s="15"/>
      <c r="C552" s="25"/>
      <c r="D552" s="26"/>
      <c r="E552" s="27"/>
      <c r="F552" s="26"/>
      <c r="G552" s="26"/>
      <c r="H552" s="26"/>
      <c r="I552" s="26"/>
      <c r="J552" s="26"/>
      <c r="K552" s="28"/>
    </row>
    <row r="553" spans="1:11" ht="10.7" customHeight="1" outlineLevel="2" x14ac:dyDescent="0.25">
      <c r="A553" s="15" t="s">
        <v>499</v>
      </c>
      <c r="B553" s="15" t="s">
        <v>500</v>
      </c>
      <c r="C553" s="25" t="s">
        <v>3</v>
      </c>
      <c r="D553" s="26">
        <v>2676998</v>
      </c>
      <c r="E553" s="27">
        <v>223793</v>
      </c>
      <c r="F553" s="26">
        <v>2900791</v>
      </c>
      <c r="G553" s="26">
        <v>6162847</v>
      </c>
      <c r="H553" s="26">
        <v>2524188</v>
      </c>
      <c r="I553" s="26">
        <v>12279273</v>
      </c>
      <c r="J553" s="26">
        <v>14803461</v>
      </c>
      <c r="K553" s="28">
        <f>F553/J553</f>
        <v>0.19595356788523982</v>
      </c>
    </row>
    <row r="554" spans="1:11" s="1" customFormat="1" ht="10.7" customHeight="1" outlineLevel="1" x14ac:dyDescent="0.25">
      <c r="A554" s="21"/>
      <c r="B554" s="16" t="s">
        <v>785</v>
      </c>
      <c r="C554" s="30"/>
      <c r="D554" s="31">
        <f t="shared" ref="D554:J554" si="144">SUBTOTAL(9,D553)</f>
        <v>2676998</v>
      </c>
      <c r="E554" s="32">
        <f t="shared" si="144"/>
        <v>223793</v>
      </c>
      <c r="F554" s="31">
        <f t="shared" si="144"/>
        <v>2900791</v>
      </c>
      <c r="G554" s="31">
        <f t="shared" si="144"/>
        <v>6162847</v>
      </c>
      <c r="H554" s="31">
        <f t="shared" si="144"/>
        <v>2524188</v>
      </c>
      <c r="I554" s="31">
        <f t="shared" si="144"/>
        <v>12279273</v>
      </c>
      <c r="J554" s="31">
        <f t="shared" si="144"/>
        <v>14803461</v>
      </c>
      <c r="K554" s="33">
        <f>F554/J554</f>
        <v>0.19595356788523982</v>
      </c>
    </row>
    <row r="555" spans="1:11" ht="10.7" customHeight="1" outlineLevel="1" x14ac:dyDescent="0.25">
      <c r="A555" s="21" t="s">
        <v>885</v>
      </c>
      <c r="B555" s="15"/>
      <c r="C555" s="25"/>
      <c r="D555" s="26"/>
      <c r="E555" s="27"/>
      <c r="F555" s="26"/>
      <c r="G555" s="26"/>
      <c r="H555" s="26"/>
      <c r="I555" s="26"/>
      <c r="J555" s="26"/>
      <c r="K555" s="28"/>
    </row>
    <row r="556" spans="1:11" ht="10.7" customHeight="1" outlineLevel="2" x14ac:dyDescent="0.25">
      <c r="A556" s="15" t="s">
        <v>503</v>
      </c>
      <c r="B556" s="15" t="s">
        <v>144</v>
      </c>
      <c r="C556" s="25" t="s">
        <v>6</v>
      </c>
      <c r="D556" s="26">
        <v>5474001</v>
      </c>
      <c r="E556" s="27">
        <v>43937183</v>
      </c>
      <c r="F556" s="26">
        <f>SUM(D556:E556)</f>
        <v>49411184</v>
      </c>
      <c r="G556" s="26">
        <v>395966842</v>
      </c>
      <c r="H556" s="26">
        <v>541900534</v>
      </c>
      <c r="I556" s="26">
        <v>1356628884</v>
      </c>
      <c r="J556" s="26">
        <v>1898529418</v>
      </c>
      <c r="K556" s="28">
        <f t="shared" ref="K556:K564" si="145">F556/J556</f>
        <v>2.6026030216614742E-2</v>
      </c>
    </row>
    <row r="557" spans="1:11" ht="10.7" customHeight="1" outlineLevel="2" x14ac:dyDescent="0.25">
      <c r="A557" s="15" t="s">
        <v>986</v>
      </c>
      <c r="B557" s="15" t="s">
        <v>144</v>
      </c>
      <c r="C557" s="40" t="s">
        <v>10</v>
      </c>
      <c r="D557" s="26">
        <v>49961704</v>
      </c>
      <c r="E557" s="27">
        <v>271142109</v>
      </c>
      <c r="F557" s="26">
        <f t="shared" ref="F557:F563" si="146">SUM(D557:E557)</f>
        <v>321103813</v>
      </c>
      <c r="G557" s="26">
        <v>476487378</v>
      </c>
      <c r="H557" s="26">
        <v>2684253277</v>
      </c>
      <c r="I557" s="26">
        <v>1517726453</v>
      </c>
      <c r="J557" s="26">
        <v>4201979730</v>
      </c>
      <c r="K557" s="28">
        <f t="shared" si="145"/>
        <v>7.6417268438370115E-2</v>
      </c>
    </row>
    <row r="558" spans="1:11" ht="10.7" customHeight="1" outlineLevel="2" x14ac:dyDescent="0.25">
      <c r="A558" s="15" t="s">
        <v>505</v>
      </c>
      <c r="B558" s="15" t="s">
        <v>144</v>
      </c>
      <c r="C558" s="25" t="s">
        <v>10</v>
      </c>
      <c r="D558" s="26">
        <v>0</v>
      </c>
      <c r="E558" s="27">
        <v>238575</v>
      </c>
      <c r="F558" s="26">
        <f t="shared" si="146"/>
        <v>238575</v>
      </c>
      <c r="G558" s="26">
        <v>13746077</v>
      </c>
      <c r="H558" s="26">
        <v>118661911</v>
      </c>
      <c r="I558" s="26">
        <v>0</v>
      </c>
      <c r="J558" s="26">
        <v>118661911</v>
      </c>
      <c r="K558" s="28">
        <f t="shared" si="145"/>
        <v>2.0105440573934463E-3</v>
      </c>
    </row>
    <row r="559" spans="1:11" ht="10.7" customHeight="1" outlineLevel="2" x14ac:dyDescent="0.25">
      <c r="A559" s="15" t="s">
        <v>501</v>
      </c>
      <c r="B559" s="15" t="s">
        <v>144</v>
      </c>
      <c r="C559" s="25" t="s">
        <v>10</v>
      </c>
      <c r="D559" s="26">
        <v>1576</v>
      </c>
      <c r="E559" s="27">
        <v>3350773</v>
      </c>
      <c r="F559" s="26">
        <f t="shared" si="146"/>
        <v>3352349</v>
      </c>
      <c r="G559" s="26">
        <v>85321898</v>
      </c>
      <c r="H559" s="26">
        <v>17565908</v>
      </c>
      <c r="I559" s="26">
        <v>327919986</v>
      </c>
      <c r="J559" s="26">
        <v>345485894</v>
      </c>
      <c r="K559" s="28">
        <f t="shared" si="145"/>
        <v>9.7032876253986804E-3</v>
      </c>
    </row>
    <row r="560" spans="1:11" ht="10.7" customHeight="1" outlineLevel="2" x14ac:dyDescent="0.25">
      <c r="A560" s="15" t="s">
        <v>504</v>
      </c>
      <c r="B560" s="15" t="s">
        <v>144</v>
      </c>
      <c r="C560" s="25" t="s">
        <v>10</v>
      </c>
      <c r="D560" s="26">
        <v>-820806</v>
      </c>
      <c r="E560" s="27">
        <v>3201209</v>
      </c>
      <c r="F560" s="26">
        <f t="shared" si="146"/>
        <v>2380403</v>
      </c>
      <c r="G560" s="26">
        <v>99568194</v>
      </c>
      <c r="H560" s="26">
        <v>126935490</v>
      </c>
      <c r="I560" s="26">
        <v>294819184</v>
      </c>
      <c r="J560" s="26">
        <v>421754674</v>
      </c>
      <c r="K560" s="28">
        <f t="shared" si="145"/>
        <v>5.6440465198021733E-3</v>
      </c>
    </row>
    <row r="561" spans="1:11" ht="10.7" customHeight="1" outlineLevel="2" x14ac:dyDescent="0.25">
      <c r="A561" s="15" t="s">
        <v>507</v>
      </c>
      <c r="B561" s="15" t="s">
        <v>144</v>
      </c>
      <c r="C561" s="25" t="s">
        <v>3</v>
      </c>
      <c r="D561" s="26">
        <v>401338</v>
      </c>
      <c r="E561" s="27">
        <v>255610</v>
      </c>
      <c r="F561" s="26">
        <f t="shared" si="146"/>
        <v>656948</v>
      </c>
      <c r="G561" s="26">
        <v>37593009</v>
      </c>
      <c r="H561" s="26">
        <v>65684281</v>
      </c>
      <c r="I561" s="26">
        <v>0</v>
      </c>
      <c r="J561" s="26">
        <v>65684281</v>
      </c>
      <c r="K561" s="28">
        <f t="shared" si="145"/>
        <v>1.0001601448602291E-2</v>
      </c>
    </row>
    <row r="562" spans="1:11" ht="10.7" customHeight="1" outlineLevel="2" x14ac:dyDescent="0.25">
      <c r="A562" s="15" t="s">
        <v>506</v>
      </c>
      <c r="B562" s="15" t="s">
        <v>144</v>
      </c>
      <c r="C562" s="25" t="s">
        <v>3</v>
      </c>
      <c r="D562" s="26">
        <v>169536</v>
      </c>
      <c r="E562" s="27">
        <v>0</v>
      </c>
      <c r="F562" s="26">
        <f t="shared" si="146"/>
        <v>169536</v>
      </c>
      <c r="G562" s="26">
        <v>41546379</v>
      </c>
      <c r="H562" s="26">
        <v>79346405</v>
      </c>
      <c r="I562" s="26">
        <v>2825380</v>
      </c>
      <c r="J562" s="26">
        <v>82171785</v>
      </c>
      <c r="K562" s="28">
        <f t="shared" si="145"/>
        <v>2.0631899380060929E-3</v>
      </c>
    </row>
    <row r="563" spans="1:11" ht="10.7" customHeight="1" outlineLevel="2" x14ac:dyDescent="0.25">
      <c r="A563" s="15" t="s">
        <v>502</v>
      </c>
      <c r="B563" s="15" t="s">
        <v>144</v>
      </c>
      <c r="C563" s="25" t="s">
        <v>10</v>
      </c>
      <c r="D563" s="26">
        <v>46749220</v>
      </c>
      <c r="E563" s="27">
        <v>210130386</v>
      </c>
      <c r="F563" s="26">
        <f t="shared" si="146"/>
        <v>256879606</v>
      </c>
      <c r="G563" s="26">
        <v>800734539</v>
      </c>
      <c r="H563" s="26">
        <v>2024476375</v>
      </c>
      <c r="I563" s="26">
        <v>2058157175</v>
      </c>
      <c r="J563" s="26">
        <v>4082633550</v>
      </c>
      <c r="K563" s="28">
        <f t="shared" si="145"/>
        <v>6.2920074225128533E-2</v>
      </c>
    </row>
    <row r="564" spans="1:11" s="1" customFormat="1" ht="10.7" customHeight="1" outlineLevel="1" x14ac:dyDescent="0.25">
      <c r="A564" s="21"/>
      <c r="B564" s="16" t="s">
        <v>785</v>
      </c>
      <c r="C564" s="30"/>
      <c r="D564" s="31">
        <f t="shared" ref="D564:J564" si="147">SUBTOTAL(9,D556:D563)</f>
        <v>101936569</v>
      </c>
      <c r="E564" s="32">
        <f t="shared" si="147"/>
        <v>532255845</v>
      </c>
      <c r="F564" s="31">
        <f t="shared" si="147"/>
        <v>634192414</v>
      </c>
      <c r="G564" s="31">
        <f t="shared" si="147"/>
        <v>1950964316</v>
      </c>
      <c r="H564" s="31">
        <f t="shared" si="147"/>
        <v>5658824181</v>
      </c>
      <c r="I564" s="31">
        <f t="shared" si="147"/>
        <v>5558077062</v>
      </c>
      <c r="J564" s="31">
        <f t="shared" si="147"/>
        <v>11216901243</v>
      </c>
      <c r="K564" s="33">
        <f t="shared" si="145"/>
        <v>5.6539003086594264E-2</v>
      </c>
    </row>
    <row r="565" spans="1:11" ht="10.7" customHeight="1" outlineLevel="1" x14ac:dyDescent="0.25">
      <c r="A565" s="21" t="s">
        <v>886</v>
      </c>
      <c r="B565" s="15"/>
      <c r="C565" s="25"/>
      <c r="D565" s="26"/>
      <c r="E565" s="27"/>
      <c r="F565" s="26"/>
      <c r="G565" s="26"/>
      <c r="H565" s="26"/>
      <c r="I565" s="26"/>
      <c r="J565" s="26"/>
      <c r="K565" s="28"/>
    </row>
    <row r="566" spans="1:11" ht="10.7" customHeight="1" outlineLevel="2" x14ac:dyDescent="0.25">
      <c r="A566" s="15" t="s">
        <v>508</v>
      </c>
      <c r="B566" s="15" t="s">
        <v>509</v>
      </c>
      <c r="C566" s="25" t="s">
        <v>6</v>
      </c>
      <c r="D566" s="26">
        <v>1605465</v>
      </c>
      <c r="E566" s="27">
        <v>1628814</v>
      </c>
      <c r="F566" s="26">
        <v>3234279</v>
      </c>
      <c r="G566" s="26">
        <v>14392442</v>
      </c>
      <c r="H566" s="26">
        <v>8912450</v>
      </c>
      <c r="I566" s="26">
        <v>26574933</v>
      </c>
      <c r="J566" s="26">
        <v>35487383</v>
      </c>
      <c r="K566" s="28">
        <f>F566/J566</f>
        <v>9.1138842218937366E-2</v>
      </c>
    </row>
    <row r="567" spans="1:11" s="1" customFormat="1" ht="10.7" customHeight="1" outlineLevel="1" x14ac:dyDescent="0.25">
      <c r="A567" s="21"/>
      <c r="B567" s="16" t="s">
        <v>785</v>
      </c>
      <c r="C567" s="30"/>
      <c r="D567" s="31">
        <f t="shared" ref="D567:J567" si="148">SUBTOTAL(9,D566)</f>
        <v>1605465</v>
      </c>
      <c r="E567" s="32">
        <f t="shared" si="148"/>
        <v>1628814</v>
      </c>
      <c r="F567" s="31">
        <f t="shared" si="148"/>
        <v>3234279</v>
      </c>
      <c r="G567" s="31">
        <f t="shared" si="148"/>
        <v>14392442</v>
      </c>
      <c r="H567" s="31">
        <f t="shared" si="148"/>
        <v>8912450</v>
      </c>
      <c r="I567" s="31">
        <f t="shared" si="148"/>
        <v>26574933</v>
      </c>
      <c r="J567" s="31">
        <f t="shared" si="148"/>
        <v>35487383</v>
      </c>
      <c r="K567" s="33">
        <f>F567/J567</f>
        <v>9.1138842218937366E-2</v>
      </c>
    </row>
    <row r="568" spans="1:11" ht="10.7" customHeight="1" outlineLevel="1" x14ac:dyDescent="0.25">
      <c r="A568" s="21" t="s">
        <v>887</v>
      </c>
      <c r="B568" s="15"/>
      <c r="C568" s="25"/>
      <c r="D568" s="26"/>
      <c r="E568" s="27"/>
      <c r="F568" s="26"/>
      <c r="G568" s="26"/>
      <c r="H568" s="26"/>
      <c r="I568" s="26"/>
      <c r="J568" s="26"/>
      <c r="K568" s="28"/>
    </row>
    <row r="569" spans="1:11" ht="10.7" customHeight="1" outlineLevel="2" x14ac:dyDescent="0.25">
      <c r="A569" s="15" t="s">
        <v>517</v>
      </c>
      <c r="B569" s="15" t="s">
        <v>518</v>
      </c>
      <c r="C569" s="25" t="s">
        <v>10</v>
      </c>
      <c r="D569" s="26">
        <v>3077137</v>
      </c>
      <c r="E569" s="27">
        <v>6335840</v>
      </c>
      <c r="F569" s="26">
        <f>SUM(D569:E569)</f>
        <v>9412977</v>
      </c>
      <c r="G569" s="26">
        <v>14365478</v>
      </c>
      <c r="H569" s="26">
        <v>9310653</v>
      </c>
      <c r="I569" s="26">
        <v>55276586</v>
      </c>
      <c r="J569" s="26">
        <v>64587239</v>
      </c>
      <c r="K569" s="28">
        <f>F569/J569</f>
        <v>0.14574050765662858</v>
      </c>
    </row>
    <row r="570" spans="1:11" s="1" customFormat="1" ht="10.7" customHeight="1" outlineLevel="1" x14ac:dyDescent="0.25">
      <c r="A570" s="21"/>
      <c r="B570" s="16" t="s">
        <v>785</v>
      </c>
      <c r="C570" s="30"/>
      <c r="D570" s="31">
        <f t="shared" ref="D570:J570" si="149">SUBTOTAL(9,D569)</f>
        <v>3077137</v>
      </c>
      <c r="E570" s="32">
        <f t="shared" si="149"/>
        <v>6335840</v>
      </c>
      <c r="F570" s="31">
        <f t="shared" si="149"/>
        <v>9412977</v>
      </c>
      <c r="G570" s="31">
        <f t="shared" si="149"/>
        <v>14365478</v>
      </c>
      <c r="H570" s="31">
        <f t="shared" si="149"/>
        <v>9310653</v>
      </c>
      <c r="I570" s="31">
        <f t="shared" si="149"/>
        <v>55276586</v>
      </c>
      <c r="J570" s="31">
        <f t="shared" si="149"/>
        <v>64587239</v>
      </c>
      <c r="K570" s="33">
        <f>F570/J570</f>
        <v>0.14574050765662858</v>
      </c>
    </row>
    <row r="571" spans="1:11" ht="10.7" customHeight="1" outlineLevel="1" x14ac:dyDescent="0.25">
      <c r="A571" s="21" t="s">
        <v>888</v>
      </c>
      <c r="B571" s="15"/>
      <c r="C571" s="25"/>
      <c r="D571" s="26"/>
      <c r="E571" s="27"/>
      <c r="F571" s="26"/>
      <c r="G571" s="26"/>
      <c r="H571" s="26"/>
      <c r="I571" s="26"/>
      <c r="J571" s="26"/>
      <c r="K571" s="28"/>
    </row>
    <row r="572" spans="1:11" ht="10.7" customHeight="1" outlineLevel="2" x14ac:dyDescent="0.25">
      <c r="A572" s="15" t="s">
        <v>519</v>
      </c>
      <c r="B572" s="15" t="s">
        <v>520</v>
      </c>
      <c r="C572" s="25" t="s">
        <v>10</v>
      </c>
      <c r="D572" s="26">
        <v>1143421</v>
      </c>
      <c r="E572" s="27">
        <v>4748771</v>
      </c>
      <c r="F572" s="26">
        <f>SUM(D572:E572)</f>
        <v>5892192</v>
      </c>
      <c r="G572" s="26">
        <v>23444164</v>
      </c>
      <c r="H572" s="26">
        <v>7060453</v>
      </c>
      <c r="I572" s="26">
        <v>38124422</v>
      </c>
      <c r="J572" s="26">
        <v>45184875</v>
      </c>
      <c r="K572" s="28">
        <f>F572/J572</f>
        <v>0.13040186566854506</v>
      </c>
    </row>
    <row r="573" spans="1:11" s="1" customFormat="1" ht="10.7" customHeight="1" outlineLevel="1" x14ac:dyDescent="0.25">
      <c r="A573" s="21"/>
      <c r="B573" s="16" t="s">
        <v>785</v>
      </c>
      <c r="C573" s="30"/>
      <c r="D573" s="31">
        <f t="shared" ref="D573:J573" si="150">SUBTOTAL(9,D572)</f>
        <v>1143421</v>
      </c>
      <c r="E573" s="32">
        <f t="shared" si="150"/>
        <v>4748771</v>
      </c>
      <c r="F573" s="31">
        <f t="shared" si="150"/>
        <v>5892192</v>
      </c>
      <c r="G573" s="31">
        <f t="shared" si="150"/>
        <v>23444164</v>
      </c>
      <c r="H573" s="31">
        <f t="shared" si="150"/>
        <v>7060453</v>
      </c>
      <c r="I573" s="31">
        <f t="shared" si="150"/>
        <v>38124422</v>
      </c>
      <c r="J573" s="31">
        <f t="shared" si="150"/>
        <v>45184875</v>
      </c>
      <c r="K573" s="33">
        <f>F573/J573</f>
        <v>0.13040186566854506</v>
      </c>
    </row>
    <row r="574" spans="1:11" ht="10.7" customHeight="1" outlineLevel="1" x14ac:dyDescent="0.25">
      <c r="A574" s="21" t="s">
        <v>889</v>
      </c>
      <c r="B574" s="15"/>
      <c r="C574" s="25"/>
      <c r="D574" s="26"/>
      <c r="E574" s="27"/>
      <c r="F574" s="26"/>
      <c r="G574" s="26"/>
      <c r="H574" s="26"/>
      <c r="I574" s="26"/>
      <c r="J574" s="26"/>
      <c r="K574" s="28"/>
    </row>
    <row r="575" spans="1:11" ht="10.7" customHeight="1" outlineLevel="2" x14ac:dyDescent="0.25">
      <c r="A575" s="15" t="s">
        <v>521</v>
      </c>
      <c r="B575" s="15" t="s">
        <v>522</v>
      </c>
      <c r="C575" s="25" t="s">
        <v>10</v>
      </c>
      <c r="D575" s="26">
        <v>5566069</v>
      </c>
      <c r="E575" s="27">
        <v>11694948</v>
      </c>
      <c r="F575" s="26">
        <f>SUM(D575:E575)</f>
        <v>17261017</v>
      </c>
      <c r="G575" s="26">
        <v>43624591</v>
      </c>
      <c r="H575" s="26">
        <v>31731275</v>
      </c>
      <c r="I575" s="26">
        <v>116604561</v>
      </c>
      <c r="J575" s="26">
        <v>148335836</v>
      </c>
      <c r="K575" s="28">
        <f>F575/J575</f>
        <v>0.11636444345114286</v>
      </c>
    </row>
    <row r="576" spans="1:11" ht="10.7" customHeight="1" outlineLevel="2" x14ac:dyDescent="0.25">
      <c r="A576" s="15" t="s">
        <v>523</v>
      </c>
      <c r="B576" s="15" t="s">
        <v>524</v>
      </c>
      <c r="C576" s="25" t="s">
        <v>3</v>
      </c>
      <c r="D576" s="26">
        <v>1521388</v>
      </c>
      <c r="E576" s="27">
        <v>373546</v>
      </c>
      <c r="F576" s="26">
        <f>SUM(D576:E576)</f>
        <v>1894934</v>
      </c>
      <c r="G576" s="26">
        <v>6427792</v>
      </c>
      <c r="H576" s="26">
        <v>2629055</v>
      </c>
      <c r="I576" s="26">
        <v>8983531</v>
      </c>
      <c r="J576" s="26">
        <v>11612586</v>
      </c>
      <c r="K576" s="28">
        <f>F576/J576</f>
        <v>0.16317932973757956</v>
      </c>
    </row>
    <row r="577" spans="1:11" s="1" customFormat="1" ht="10.7" customHeight="1" outlineLevel="1" x14ac:dyDescent="0.25">
      <c r="A577" s="21"/>
      <c r="B577" s="16" t="s">
        <v>785</v>
      </c>
      <c r="C577" s="30"/>
      <c r="D577" s="31">
        <f t="shared" ref="D577:J577" si="151">SUBTOTAL(9,D575:D576)</f>
        <v>7087457</v>
      </c>
      <c r="E577" s="32">
        <f t="shared" si="151"/>
        <v>12068494</v>
      </c>
      <c r="F577" s="31">
        <f t="shared" si="151"/>
        <v>19155951</v>
      </c>
      <c r="G577" s="31">
        <f t="shared" si="151"/>
        <v>50052383</v>
      </c>
      <c r="H577" s="31">
        <f t="shared" si="151"/>
        <v>34360330</v>
      </c>
      <c r="I577" s="31">
        <f t="shared" si="151"/>
        <v>125588092</v>
      </c>
      <c r="J577" s="31">
        <f t="shared" si="151"/>
        <v>159948422</v>
      </c>
      <c r="K577" s="33">
        <f>F577/J577</f>
        <v>0.11976330094710157</v>
      </c>
    </row>
    <row r="578" spans="1:11" ht="10.7" customHeight="1" outlineLevel="1" x14ac:dyDescent="0.25">
      <c r="A578" s="21" t="s">
        <v>890</v>
      </c>
      <c r="B578" s="15"/>
      <c r="C578" s="25"/>
      <c r="D578" s="26"/>
      <c r="E578" s="27"/>
      <c r="F578" s="26"/>
      <c r="G578" s="26"/>
      <c r="H578" s="26"/>
      <c r="I578" s="26"/>
      <c r="J578" s="26"/>
      <c r="K578" s="28"/>
    </row>
    <row r="579" spans="1:11" ht="10.7" customHeight="1" outlineLevel="2" x14ac:dyDescent="0.25">
      <c r="A579" s="15" t="s">
        <v>525</v>
      </c>
      <c r="B579" s="15" t="s">
        <v>526</v>
      </c>
      <c r="C579" s="25" t="s">
        <v>3</v>
      </c>
      <c r="D579" s="26">
        <v>23458995</v>
      </c>
      <c r="E579" s="27">
        <v>18542663</v>
      </c>
      <c r="F579" s="26">
        <f>SUM(D579:E579)</f>
        <v>42001658</v>
      </c>
      <c r="G579" s="26">
        <v>85936987</v>
      </c>
      <c r="H579" s="26">
        <v>288264619</v>
      </c>
      <c r="I579" s="26">
        <v>445661037</v>
      </c>
      <c r="J579" s="26">
        <v>733925656</v>
      </c>
      <c r="K579" s="28">
        <f>F579/J579</f>
        <v>5.7228763780946226E-2</v>
      </c>
    </row>
    <row r="580" spans="1:11" ht="10.7" customHeight="1" outlineLevel="2" x14ac:dyDescent="0.25">
      <c r="A580" s="15" t="s">
        <v>527</v>
      </c>
      <c r="B580" s="15" t="s">
        <v>526</v>
      </c>
      <c r="C580" s="25" t="s">
        <v>10</v>
      </c>
      <c r="D580" s="26">
        <v>0</v>
      </c>
      <c r="E580" s="27">
        <v>0</v>
      </c>
      <c r="F580" s="26">
        <f>SUM(D580:E580)</f>
        <v>0</v>
      </c>
      <c r="G580" s="26">
        <v>15722780</v>
      </c>
      <c r="H580" s="26">
        <v>641679</v>
      </c>
      <c r="I580" s="26">
        <v>69501563</v>
      </c>
      <c r="J580" s="26">
        <v>70143242</v>
      </c>
      <c r="K580" s="28">
        <f>F580/J580</f>
        <v>0</v>
      </c>
    </row>
    <row r="581" spans="1:11" s="1" customFormat="1" ht="10.7" customHeight="1" outlineLevel="1" x14ac:dyDescent="0.25">
      <c r="A581" s="21"/>
      <c r="B581" s="16" t="s">
        <v>785</v>
      </c>
      <c r="C581" s="30"/>
      <c r="D581" s="31">
        <f t="shared" ref="D581" si="152">SUBTOTAL(9,D579:D580)</f>
        <v>23458995</v>
      </c>
      <c r="E581" s="31">
        <f t="shared" ref="E581" si="153">SUBTOTAL(9,E579:E580)</f>
        <v>18542663</v>
      </c>
      <c r="F581" s="31">
        <f t="shared" ref="F581" si="154">SUBTOTAL(9,F579:F580)</f>
        <v>42001658</v>
      </c>
      <c r="G581" s="31">
        <f t="shared" ref="G581" si="155">SUBTOTAL(9,G579:G580)</f>
        <v>101659767</v>
      </c>
      <c r="H581" s="31">
        <f t="shared" ref="H581" si="156">SUBTOTAL(9,H579:H580)</f>
        <v>288906298</v>
      </c>
      <c r="I581" s="31">
        <f t="shared" ref="I581" si="157">SUBTOTAL(9,I579:I580)</f>
        <v>515162600</v>
      </c>
      <c r="J581" s="31">
        <f t="shared" ref="J581" si="158">SUBTOTAL(9,J579:J580)</f>
        <v>804068898</v>
      </c>
      <c r="K581" s="33">
        <f>F581/J581</f>
        <v>5.2236391812284726E-2</v>
      </c>
    </row>
    <row r="582" spans="1:11" ht="10.7" customHeight="1" outlineLevel="1" x14ac:dyDescent="0.25">
      <c r="A582" s="21" t="s">
        <v>891</v>
      </c>
      <c r="B582" s="15"/>
      <c r="C582" s="25"/>
      <c r="D582" s="26"/>
      <c r="E582" s="27"/>
      <c r="F582" s="26"/>
      <c r="G582" s="26"/>
      <c r="H582" s="26"/>
      <c r="I582" s="26"/>
      <c r="J582" s="26"/>
      <c r="K582" s="28"/>
    </row>
    <row r="583" spans="1:11" ht="10.7" customHeight="1" outlineLevel="2" x14ac:dyDescent="0.25">
      <c r="A583" s="15" t="s">
        <v>510</v>
      </c>
      <c r="B583" s="15" t="s">
        <v>511</v>
      </c>
      <c r="C583" s="25" t="s">
        <v>6</v>
      </c>
      <c r="D583" s="26">
        <v>0</v>
      </c>
      <c r="E583" s="27">
        <v>1593490</v>
      </c>
      <c r="F583" s="26">
        <v>1593490</v>
      </c>
      <c r="G583" s="26">
        <v>12602101</v>
      </c>
      <c r="H583" s="26">
        <v>2090256</v>
      </c>
      <c r="I583" s="26">
        <v>25913405</v>
      </c>
      <c r="J583" s="26">
        <v>28003661</v>
      </c>
      <c r="K583" s="28">
        <f>F583/J583</f>
        <v>5.6902917086448089E-2</v>
      </c>
    </row>
    <row r="584" spans="1:11" s="1" customFormat="1" ht="10.7" customHeight="1" outlineLevel="1" x14ac:dyDescent="0.25">
      <c r="A584" s="21"/>
      <c r="B584" s="16" t="s">
        <v>785</v>
      </c>
      <c r="C584" s="30"/>
      <c r="D584" s="31">
        <f t="shared" ref="D584:J584" si="159">SUBTOTAL(9,D583)</f>
        <v>0</v>
      </c>
      <c r="E584" s="32">
        <f t="shared" si="159"/>
        <v>1593490</v>
      </c>
      <c r="F584" s="31">
        <f t="shared" si="159"/>
        <v>1593490</v>
      </c>
      <c r="G584" s="31">
        <f t="shared" si="159"/>
        <v>12602101</v>
      </c>
      <c r="H584" s="31">
        <f t="shared" si="159"/>
        <v>2090256</v>
      </c>
      <c r="I584" s="31">
        <f t="shared" si="159"/>
        <v>25913405</v>
      </c>
      <c r="J584" s="31">
        <f t="shared" si="159"/>
        <v>28003661</v>
      </c>
      <c r="K584" s="33">
        <f>F584/J584</f>
        <v>5.6902917086448089E-2</v>
      </c>
    </row>
    <row r="585" spans="1:11" ht="10.7" customHeight="1" outlineLevel="1" x14ac:dyDescent="0.25">
      <c r="A585" s="21" t="s">
        <v>892</v>
      </c>
      <c r="B585" s="15"/>
      <c r="C585" s="25"/>
      <c r="D585" s="26"/>
      <c r="E585" s="27"/>
      <c r="F585" s="26"/>
      <c r="G585" s="26"/>
      <c r="H585" s="26"/>
      <c r="I585" s="26"/>
      <c r="J585" s="26"/>
      <c r="K585" s="28"/>
    </row>
    <row r="586" spans="1:11" ht="10.7" customHeight="1" outlineLevel="2" x14ac:dyDescent="0.25">
      <c r="A586" s="15" t="s">
        <v>514</v>
      </c>
      <c r="B586" s="15" t="s">
        <v>513</v>
      </c>
      <c r="C586" s="25" t="s">
        <v>10</v>
      </c>
      <c r="D586" s="26">
        <v>42391802</v>
      </c>
      <c r="E586" s="27">
        <v>69881946</v>
      </c>
      <c r="F586" s="26">
        <f>SUM(D586:E586)</f>
        <v>112273748</v>
      </c>
      <c r="G586" s="26">
        <v>293030088</v>
      </c>
      <c r="H586" s="26">
        <v>645600459</v>
      </c>
      <c r="I586" s="26">
        <v>716110428</v>
      </c>
      <c r="J586" s="26">
        <v>1361710887</v>
      </c>
      <c r="K586" s="28">
        <f>F586/J586</f>
        <v>8.2450503313042836E-2</v>
      </c>
    </row>
    <row r="587" spans="1:11" ht="10.7" customHeight="1" outlineLevel="2" x14ac:dyDescent="0.25">
      <c r="A587" s="15" t="s">
        <v>512</v>
      </c>
      <c r="B587" s="15" t="s">
        <v>513</v>
      </c>
      <c r="C587" s="25" t="s">
        <v>6</v>
      </c>
      <c r="D587" s="26">
        <v>51157482</v>
      </c>
      <c r="E587" s="27">
        <v>80705936</v>
      </c>
      <c r="F587" s="26">
        <f t="shared" ref="F587:F588" si="160">SUM(D587:E587)</f>
        <v>131863418</v>
      </c>
      <c r="G587" s="26">
        <v>431003748</v>
      </c>
      <c r="H587" s="26">
        <v>696357761</v>
      </c>
      <c r="I587" s="26">
        <v>1020760868</v>
      </c>
      <c r="J587" s="26">
        <v>1717118629</v>
      </c>
      <c r="K587" s="28">
        <f>F587/J587</f>
        <v>7.6793423455427431E-2</v>
      </c>
    </row>
    <row r="588" spans="1:11" ht="10.7" customHeight="1" outlineLevel="2" x14ac:dyDescent="0.25">
      <c r="A588" s="15" t="s">
        <v>515</v>
      </c>
      <c r="B588" s="15" t="s">
        <v>516</v>
      </c>
      <c r="C588" s="25" t="s">
        <v>3</v>
      </c>
      <c r="D588" s="26">
        <v>504688</v>
      </c>
      <c r="E588" s="27">
        <v>160880</v>
      </c>
      <c r="F588" s="26">
        <f t="shared" si="160"/>
        <v>665568</v>
      </c>
      <c r="G588" s="26">
        <v>21401078</v>
      </c>
      <c r="H588" s="26">
        <v>33788712</v>
      </c>
      <c r="I588" s="26">
        <v>0</v>
      </c>
      <c r="J588" s="26">
        <v>33788713</v>
      </c>
      <c r="K588" s="28">
        <f>F588/J588</f>
        <v>1.969793877618245E-2</v>
      </c>
    </row>
    <row r="589" spans="1:11" s="1" customFormat="1" ht="10.7" customHeight="1" outlineLevel="1" x14ac:dyDescent="0.25">
      <c r="A589" s="21"/>
      <c r="B589" s="16" t="s">
        <v>785</v>
      </c>
      <c r="C589" s="30"/>
      <c r="D589" s="31">
        <f t="shared" ref="D589:J589" si="161">SUBTOTAL(9,D586:D588)</f>
        <v>94053972</v>
      </c>
      <c r="E589" s="32">
        <f t="shared" si="161"/>
        <v>150748762</v>
      </c>
      <c r="F589" s="31">
        <f t="shared" si="161"/>
        <v>244802734</v>
      </c>
      <c r="G589" s="31">
        <f t="shared" si="161"/>
        <v>745434914</v>
      </c>
      <c r="H589" s="31">
        <f t="shared" si="161"/>
        <v>1375746932</v>
      </c>
      <c r="I589" s="31">
        <f t="shared" si="161"/>
        <v>1736871296</v>
      </c>
      <c r="J589" s="31">
        <f t="shared" si="161"/>
        <v>3112618229</v>
      </c>
      <c r="K589" s="33">
        <f>F589/J589</f>
        <v>7.8648493322821825E-2</v>
      </c>
    </row>
    <row r="590" spans="1:11" ht="10.7" customHeight="1" outlineLevel="1" x14ac:dyDescent="0.25">
      <c r="A590" s="21" t="s">
        <v>893</v>
      </c>
      <c r="B590" s="15"/>
      <c r="C590" s="25"/>
      <c r="D590" s="26"/>
      <c r="E590" s="27"/>
      <c r="F590" s="26"/>
      <c r="G590" s="26"/>
      <c r="H590" s="26"/>
      <c r="I590" s="26"/>
      <c r="J590" s="26"/>
      <c r="K590" s="28"/>
    </row>
    <row r="591" spans="1:11" ht="10.7" customHeight="1" outlineLevel="2" x14ac:dyDescent="0.25">
      <c r="A591" s="15" t="s">
        <v>528</v>
      </c>
      <c r="B591" s="15" t="s">
        <v>529</v>
      </c>
      <c r="C591" s="25" t="s">
        <v>6</v>
      </c>
      <c r="D591" s="26">
        <v>9932582</v>
      </c>
      <c r="E591" s="27">
        <v>5522494</v>
      </c>
      <c r="F591" s="26">
        <f>SUM(D591:E591)</f>
        <v>15455076</v>
      </c>
      <c r="G591" s="26">
        <v>37661081</v>
      </c>
      <c r="H591" s="26">
        <v>11725472</v>
      </c>
      <c r="I591" s="26">
        <v>75293160</v>
      </c>
      <c r="J591" s="26">
        <v>87018627</v>
      </c>
      <c r="K591" s="28">
        <f>F591/J591</f>
        <v>0.1776065255545804</v>
      </c>
    </row>
    <row r="592" spans="1:11" s="1" customFormat="1" ht="10.7" customHeight="1" outlineLevel="1" thickBot="1" x14ac:dyDescent="0.3">
      <c r="A592" s="22"/>
      <c r="B592" s="14" t="s">
        <v>785</v>
      </c>
      <c r="C592" s="34"/>
      <c r="D592" s="35">
        <f t="shared" ref="D592:J592" si="162">SUBTOTAL(9,D591)</f>
        <v>9932582</v>
      </c>
      <c r="E592" s="36">
        <f t="shared" si="162"/>
        <v>5522494</v>
      </c>
      <c r="F592" s="35">
        <f t="shared" si="162"/>
        <v>15455076</v>
      </c>
      <c r="G592" s="35">
        <f t="shared" si="162"/>
        <v>37661081</v>
      </c>
      <c r="H592" s="35">
        <f t="shared" si="162"/>
        <v>11725472</v>
      </c>
      <c r="I592" s="35">
        <f t="shared" si="162"/>
        <v>75293160</v>
      </c>
      <c r="J592" s="35">
        <f t="shared" si="162"/>
        <v>87018627</v>
      </c>
      <c r="K592" s="37">
        <f>F592/J592</f>
        <v>0.1776065255545804</v>
      </c>
    </row>
    <row r="593" spans="1:11" ht="10.7" customHeight="1" outlineLevel="1" x14ac:dyDescent="0.25">
      <c r="A593" s="21" t="s">
        <v>894</v>
      </c>
      <c r="B593" s="15"/>
      <c r="C593" s="25"/>
      <c r="D593" s="26"/>
      <c r="E593" s="27"/>
      <c r="F593" s="26"/>
      <c r="G593" s="26"/>
      <c r="H593" s="26"/>
      <c r="I593" s="26"/>
      <c r="J593" s="26"/>
      <c r="K593" s="28"/>
    </row>
    <row r="594" spans="1:11" ht="10.7" customHeight="1" outlineLevel="2" x14ac:dyDescent="0.25">
      <c r="A594" s="15" t="s">
        <v>532</v>
      </c>
      <c r="B594" s="15" t="s">
        <v>531</v>
      </c>
      <c r="C594" s="25" t="s">
        <v>3</v>
      </c>
      <c r="D594" s="26">
        <v>1489008</v>
      </c>
      <c r="E594" s="27">
        <v>76327</v>
      </c>
      <c r="F594" s="26">
        <f>SUM(D594:E594)</f>
        <v>1565335</v>
      </c>
      <c r="G594" s="26">
        <v>44034694</v>
      </c>
      <c r="H594" s="26">
        <v>62400842</v>
      </c>
      <c r="I594" s="26">
        <v>0</v>
      </c>
      <c r="J594" s="26">
        <v>62400842</v>
      </c>
      <c r="K594" s="28">
        <f>F594/J594</f>
        <v>2.5085158306036959E-2</v>
      </c>
    </row>
    <row r="595" spans="1:11" ht="10.7" customHeight="1" outlineLevel="2" x14ac:dyDescent="0.25">
      <c r="A595" s="15" t="s">
        <v>530</v>
      </c>
      <c r="B595" s="15" t="s">
        <v>531</v>
      </c>
      <c r="C595" s="25" t="s">
        <v>6</v>
      </c>
      <c r="D595" s="26">
        <v>348020742</v>
      </c>
      <c r="E595" s="27">
        <v>70502827</v>
      </c>
      <c r="F595" s="26">
        <f>SUM(D595:E595)</f>
        <v>418523569</v>
      </c>
      <c r="G595" s="26">
        <v>295538734</v>
      </c>
      <c r="H595" s="26">
        <v>569288076</v>
      </c>
      <c r="I595" s="26">
        <v>802726211</v>
      </c>
      <c r="J595" s="26">
        <v>1372014287</v>
      </c>
      <c r="K595" s="28">
        <f>F595/J595</f>
        <v>0.30504315659505959</v>
      </c>
    </row>
    <row r="596" spans="1:11" s="1" customFormat="1" ht="10.7" customHeight="1" outlineLevel="1" x14ac:dyDescent="0.25">
      <c r="A596" s="21"/>
      <c r="B596" s="16" t="s">
        <v>785</v>
      </c>
      <c r="C596" s="30"/>
      <c r="D596" s="31">
        <f t="shared" ref="D596:J596" si="163">SUBTOTAL(9,D594:D595)</f>
        <v>349509750</v>
      </c>
      <c r="E596" s="32">
        <f t="shared" si="163"/>
        <v>70579154</v>
      </c>
      <c r="F596" s="31">
        <f t="shared" si="163"/>
        <v>420088904</v>
      </c>
      <c r="G596" s="31">
        <f t="shared" si="163"/>
        <v>339573428</v>
      </c>
      <c r="H596" s="31">
        <f t="shared" si="163"/>
        <v>631688918</v>
      </c>
      <c r="I596" s="31">
        <f t="shared" si="163"/>
        <v>802726211</v>
      </c>
      <c r="J596" s="31">
        <f t="shared" si="163"/>
        <v>1434415129</v>
      </c>
      <c r="K596" s="33">
        <f>F596/J596</f>
        <v>0.29286424515953358</v>
      </c>
    </row>
    <row r="597" spans="1:11" ht="10.7" customHeight="1" outlineLevel="1" x14ac:dyDescent="0.25">
      <c r="A597" s="21" t="s">
        <v>895</v>
      </c>
      <c r="B597" s="15"/>
      <c r="C597" s="25"/>
      <c r="D597" s="26"/>
      <c r="E597" s="27"/>
      <c r="F597" s="26"/>
      <c r="G597" s="26"/>
      <c r="H597" s="26"/>
      <c r="I597" s="26"/>
      <c r="J597" s="26"/>
      <c r="K597" s="28"/>
    </row>
    <row r="598" spans="1:11" ht="10.7" customHeight="1" outlineLevel="2" x14ac:dyDescent="0.25">
      <c r="A598" s="15" t="s">
        <v>533</v>
      </c>
      <c r="B598" s="15" t="s">
        <v>534</v>
      </c>
      <c r="C598" s="25" t="s">
        <v>6</v>
      </c>
      <c r="D598" s="26">
        <v>3286804</v>
      </c>
      <c r="E598" s="27">
        <v>2434785</v>
      </c>
      <c r="F598" s="26">
        <f>SUM(D598:E598)</f>
        <v>5721589</v>
      </c>
      <c r="G598" s="26">
        <v>17115111</v>
      </c>
      <c r="H598" s="26">
        <v>2870931</v>
      </c>
      <c r="I598" s="26">
        <v>29344436</v>
      </c>
      <c r="J598" s="26">
        <v>32215367</v>
      </c>
      <c r="K598" s="28">
        <f>F598/J598</f>
        <v>0.17760434018957474</v>
      </c>
    </row>
    <row r="599" spans="1:11" s="1" customFormat="1" ht="10.7" customHeight="1" outlineLevel="1" x14ac:dyDescent="0.25">
      <c r="A599" s="21"/>
      <c r="B599" s="16" t="s">
        <v>785</v>
      </c>
      <c r="C599" s="30"/>
      <c r="D599" s="31">
        <f t="shared" ref="D599:J599" si="164">SUBTOTAL(9,D598)</f>
        <v>3286804</v>
      </c>
      <c r="E599" s="32">
        <f t="shared" si="164"/>
        <v>2434785</v>
      </c>
      <c r="F599" s="31">
        <f t="shared" si="164"/>
        <v>5721589</v>
      </c>
      <c r="G599" s="31">
        <f t="shared" si="164"/>
        <v>17115111</v>
      </c>
      <c r="H599" s="31">
        <f t="shared" si="164"/>
        <v>2870931</v>
      </c>
      <c r="I599" s="31">
        <f t="shared" si="164"/>
        <v>29344436</v>
      </c>
      <c r="J599" s="31">
        <f t="shared" si="164"/>
        <v>32215367</v>
      </c>
      <c r="K599" s="33">
        <f>F599/J599</f>
        <v>0.17760434018957474</v>
      </c>
    </row>
    <row r="600" spans="1:11" ht="10.7" customHeight="1" outlineLevel="1" x14ac:dyDescent="0.25">
      <c r="A600" s="21" t="s">
        <v>896</v>
      </c>
      <c r="B600" s="15"/>
      <c r="C600" s="25"/>
      <c r="D600" s="26"/>
      <c r="E600" s="27"/>
      <c r="F600" s="26"/>
      <c r="G600" s="26"/>
      <c r="H600" s="26"/>
      <c r="I600" s="26"/>
      <c r="J600" s="26"/>
      <c r="K600" s="33"/>
    </row>
    <row r="601" spans="1:11" ht="10.7" customHeight="1" outlineLevel="2" x14ac:dyDescent="0.25">
      <c r="A601" s="15" t="s">
        <v>535</v>
      </c>
      <c r="B601" s="15" t="s">
        <v>536</v>
      </c>
      <c r="C601" s="25" t="s">
        <v>6</v>
      </c>
      <c r="D601" s="26">
        <v>89916</v>
      </c>
      <c r="E601" s="27">
        <v>2042176</v>
      </c>
      <c r="F601" s="26">
        <v>2132092</v>
      </c>
      <c r="G601" s="26">
        <v>8493578</v>
      </c>
      <c r="H601" s="26">
        <v>3965897</v>
      </c>
      <c r="I601" s="26">
        <v>19353683</v>
      </c>
      <c r="J601" s="26">
        <v>23319580</v>
      </c>
      <c r="K601" s="28">
        <f>F601/J601</f>
        <v>9.1429262448122994E-2</v>
      </c>
    </row>
    <row r="602" spans="1:11" s="1" customFormat="1" ht="10.7" customHeight="1" outlineLevel="1" x14ac:dyDescent="0.25">
      <c r="A602" s="21"/>
      <c r="B602" s="16" t="s">
        <v>785</v>
      </c>
      <c r="C602" s="30"/>
      <c r="D602" s="31">
        <f t="shared" ref="D602:J602" si="165">SUBTOTAL(9,D601)</f>
        <v>89916</v>
      </c>
      <c r="E602" s="32">
        <f t="shared" si="165"/>
        <v>2042176</v>
      </c>
      <c r="F602" s="31">
        <f t="shared" si="165"/>
        <v>2132092</v>
      </c>
      <c r="G602" s="31">
        <f t="shared" si="165"/>
        <v>8493578</v>
      </c>
      <c r="H602" s="31">
        <f t="shared" si="165"/>
        <v>3965897</v>
      </c>
      <c r="I602" s="31">
        <f t="shared" si="165"/>
        <v>19353683</v>
      </c>
      <c r="J602" s="31">
        <f t="shared" si="165"/>
        <v>23319580</v>
      </c>
      <c r="K602" s="33">
        <f>F602/J602</f>
        <v>9.1429262448122994E-2</v>
      </c>
    </row>
    <row r="603" spans="1:11" ht="10.7" customHeight="1" outlineLevel="1" x14ac:dyDescent="0.25">
      <c r="A603" s="21" t="s">
        <v>897</v>
      </c>
      <c r="B603" s="15"/>
      <c r="C603" s="25"/>
      <c r="D603" s="26"/>
      <c r="E603" s="27"/>
      <c r="F603" s="26"/>
      <c r="G603" s="26"/>
      <c r="H603" s="26"/>
      <c r="I603" s="26"/>
      <c r="J603" s="26"/>
      <c r="K603" s="28"/>
    </row>
    <row r="604" spans="1:11" ht="10.7" customHeight="1" outlineLevel="2" x14ac:dyDescent="0.25">
      <c r="A604" s="15" t="s">
        <v>548</v>
      </c>
      <c r="B604" s="15" t="s">
        <v>538</v>
      </c>
      <c r="C604" s="25" t="s">
        <v>3</v>
      </c>
      <c r="D604" s="26">
        <v>0</v>
      </c>
      <c r="E604" s="27">
        <v>0</v>
      </c>
      <c r="F604" s="26">
        <f>SUM(D604:E604)</f>
        <v>0</v>
      </c>
      <c r="G604" s="26">
        <v>12037951</v>
      </c>
      <c r="H604" s="26">
        <v>7548418</v>
      </c>
      <c r="I604" s="26">
        <v>41815690</v>
      </c>
      <c r="J604" s="26">
        <v>49364108</v>
      </c>
      <c r="K604" s="28">
        <f t="shared" ref="K604:K616" si="166">F604/J604</f>
        <v>0</v>
      </c>
    </row>
    <row r="605" spans="1:11" ht="10.7" customHeight="1" outlineLevel="2" x14ac:dyDescent="0.25">
      <c r="A605" s="15" t="s">
        <v>544</v>
      </c>
      <c r="B605" s="15" t="s">
        <v>538</v>
      </c>
      <c r="C605" s="25" t="s">
        <v>3</v>
      </c>
      <c r="D605" s="26">
        <v>204077</v>
      </c>
      <c r="E605" s="27">
        <v>0</v>
      </c>
      <c r="F605" s="26">
        <f t="shared" ref="F605:F615" si="167">SUM(D605:E605)</f>
        <v>204077</v>
      </c>
      <c r="G605" s="26">
        <v>18479958</v>
      </c>
      <c r="H605" s="26">
        <v>18684035</v>
      </c>
      <c r="I605" s="26">
        <v>0</v>
      </c>
      <c r="J605" s="26">
        <v>18684035</v>
      </c>
      <c r="K605" s="28">
        <f t="shared" si="166"/>
        <v>1.0922533596195896E-2</v>
      </c>
    </row>
    <row r="606" spans="1:11" ht="10.7" customHeight="1" outlineLevel="2" x14ac:dyDescent="0.25">
      <c r="A606" s="15" t="s">
        <v>551</v>
      </c>
      <c r="B606" s="15" t="s">
        <v>379</v>
      </c>
      <c r="C606" s="25" t="s">
        <v>3</v>
      </c>
      <c r="D606" s="26">
        <v>0</v>
      </c>
      <c r="E606" s="27">
        <v>9036000</v>
      </c>
      <c r="F606" s="26">
        <f t="shared" si="167"/>
        <v>9036000</v>
      </c>
      <c r="G606" s="26">
        <v>18837000</v>
      </c>
      <c r="H606" s="26">
        <v>1556000</v>
      </c>
      <c r="I606" s="26">
        <v>17281000</v>
      </c>
      <c r="J606" s="26">
        <v>18837000</v>
      </c>
      <c r="K606" s="28">
        <f t="shared" si="166"/>
        <v>0.47969421882465363</v>
      </c>
    </row>
    <row r="607" spans="1:11" ht="10.7" customHeight="1" outlineLevel="2" x14ac:dyDescent="0.25">
      <c r="A607" s="15" t="s">
        <v>542</v>
      </c>
      <c r="B607" s="15" t="s">
        <v>538</v>
      </c>
      <c r="C607" s="25" t="s">
        <v>3</v>
      </c>
      <c r="D607" s="26">
        <v>493649</v>
      </c>
      <c r="E607" s="27">
        <v>83371</v>
      </c>
      <c r="F607" s="26">
        <f t="shared" si="167"/>
        <v>577020</v>
      </c>
      <c r="G607" s="26">
        <v>20174568</v>
      </c>
      <c r="H607" s="26">
        <v>24154609</v>
      </c>
      <c r="I607" s="26">
        <v>0</v>
      </c>
      <c r="J607" s="26">
        <v>24154609</v>
      </c>
      <c r="K607" s="28">
        <f t="shared" si="166"/>
        <v>2.3888608588116662E-2</v>
      </c>
    </row>
    <row r="608" spans="1:11" ht="10.7" customHeight="1" outlineLevel="2" x14ac:dyDescent="0.25">
      <c r="A608" s="15" t="s">
        <v>545</v>
      </c>
      <c r="B608" s="15" t="s">
        <v>546</v>
      </c>
      <c r="C608" s="25" t="s">
        <v>3</v>
      </c>
      <c r="D608" s="26">
        <v>581237</v>
      </c>
      <c r="E608" s="27">
        <v>246097</v>
      </c>
      <c r="F608" s="26">
        <f t="shared" si="167"/>
        <v>827334</v>
      </c>
      <c r="G608" s="26">
        <v>36808014</v>
      </c>
      <c r="H608" s="26">
        <v>50976231</v>
      </c>
      <c r="I608" s="26">
        <v>0</v>
      </c>
      <c r="J608" s="26">
        <v>50976231</v>
      </c>
      <c r="K608" s="28">
        <f t="shared" si="166"/>
        <v>1.6229799335301977E-2</v>
      </c>
    </row>
    <row r="609" spans="1:11" ht="10.7" customHeight="1" outlineLevel="2" x14ac:dyDescent="0.25">
      <c r="A609" s="15" t="s">
        <v>537</v>
      </c>
      <c r="B609" s="15" t="s">
        <v>538</v>
      </c>
      <c r="C609" s="25" t="s">
        <v>3</v>
      </c>
      <c r="D609" s="26">
        <v>24260330</v>
      </c>
      <c r="E609" s="27">
        <v>234331877</v>
      </c>
      <c r="F609" s="26">
        <f t="shared" si="167"/>
        <v>258592207</v>
      </c>
      <c r="G609" s="26">
        <v>302015339</v>
      </c>
      <c r="H609" s="26">
        <v>2105691720</v>
      </c>
      <c r="I609" s="26">
        <v>1193962623</v>
      </c>
      <c r="J609" s="26">
        <v>3299654343</v>
      </c>
      <c r="K609" s="28">
        <f t="shared" si="166"/>
        <v>7.8369483624424599E-2</v>
      </c>
    </row>
    <row r="610" spans="1:11" ht="10.7" customHeight="1" outlineLevel="2" x14ac:dyDescent="0.25">
      <c r="A610" s="15" t="s">
        <v>541</v>
      </c>
      <c r="B610" s="15" t="s">
        <v>379</v>
      </c>
      <c r="C610" s="25" t="s">
        <v>3</v>
      </c>
      <c r="D610" s="26">
        <v>57622167</v>
      </c>
      <c r="E610" s="27">
        <v>583684351</v>
      </c>
      <c r="F610" s="26">
        <f t="shared" si="167"/>
        <v>641306518</v>
      </c>
      <c r="G610" s="26">
        <v>894617715</v>
      </c>
      <c r="H610" s="26">
        <v>6607928207</v>
      </c>
      <c r="I610" s="26">
        <v>3722086607</v>
      </c>
      <c r="J610" s="26">
        <v>10330014814</v>
      </c>
      <c r="K610" s="28">
        <f t="shared" si="166"/>
        <v>6.2081858501388983E-2</v>
      </c>
    </row>
    <row r="611" spans="1:11" ht="10.7" customHeight="1" outlineLevel="2" x14ac:dyDescent="0.25">
      <c r="A611" s="15" t="s">
        <v>550</v>
      </c>
      <c r="B611" s="15" t="s">
        <v>540</v>
      </c>
      <c r="C611" s="25" t="s">
        <v>10</v>
      </c>
      <c r="D611" s="26">
        <v>17600755</v>
      </c>
      <c r="E611" s="27">
        <v>248622539</v>
      </c>
      <c r="F611" s="26">
        <f t="shared" si="167"/>
        <v>266223294</v>
      </c>
      <c r="G611" s="26">
        <v>632612755</v>
      </c>
      <c r="H611" s="26">
        <v>1548921467</v>
      </c>
      <c r="I611" s="26">
        <v>2169183116</v>
      </c>
      <c r="J611" s="26">
        <v>3718104583</v>
      </c>
      <c r="K611" s="28">
        <f t="shared" si="166"/>
        <v>7.1601884255013168E-2</v>
      </c>
    </row>
    <row r="612" spans="1:11" ht="10.7" customHeight="1" outlineLevel="2" x14ac:dyDescent="0.25">
      <c r="A612" s="15" t="s">
        <v>539</v>
      </c>
      <c r="B612" s="15" t="s">
        <v>540</v>
      </c>
      <c r="C612" s="25" t="s">
        <v>10</v>
      </c>
      <c r="D612" s="26">
        <v>68051331</v>
      </c>
      <c r="E612" s="27">
        <v>101139421</v>
      </c>
      <c r="F612" s="26">
        <f t="shared" si="167"/>
        <v>169190752</v>
      </c>
      <c r="G612" s="26">
        <v>738267142</v>
      </c>
      <c r="H612" s="26">
        <v>1569466227</v>
      </c>
      <c r="I612" s="26">
        <v>1519389365</v>
      </c>
      <c r="J612" s="26">
        <v>3088855592</v>
      </c>
      <c r="K612" s="28">
        <f t="shared" si="166"/>
        <v>5.4774574906705446E-2</v>
      </c>
    </row>
    <row r="613" spans="1:11" ht="10.7" customHeight="1" outlineLevel="2" x14ac:dyDescent="0.25">
      <c r="A613" s="15" t="s">
        <v>547</v>
      </c>
      <c r="B613" s="15" t="s">
        <v>540</v>
      </c>
      <c r="C613" s="25" t="s">
        <v>3</v>
      </c>
      <c r="D613" s="26">
        <v>2688699</v>
      </c>
      <c r="E613" s="27">
        <v>3274326</v>
      </c>
      <c r="F613" s="26">
        <f t="shared" si="167"/>
        <v>5963025</v>
      </c>
      <c r="G613" s="26">
        <v>50862019</v>
      </c>
      <c r="H613" s="26">
        <v>58490863</v>
      </c>
      <c r="I613" s="26">
        <v>219745406</v>
      </c>
      <c r="J613" s="26">
        <v>278236269</v>
      </c>
      <c r="K613" s="28">
        <f t="shared" si="166"/>
        <v>2.1431515817227985E-2</v>
      </c>
    </row>
    <row r="614" spans="1:11" ht="10.7" customHeight="1" outlineLevel="2" x14ac:dyDescent="0.25">
      <c r="A614" s="15" t="s">
        <v>543</v>
      </c>
      <c r="B614" s="15" t="s">
        <v>540</v>
      </c>
      <c r="C614" s="25" t="s">
        <v>10</v>
      </c>
      <c r="D614" s="26">
        <v>46415612</v>
      </c>
      <c r="E614" s="27">
        <v>68937183</v>
      </c>
      <c r="F614" s="26">
        <f t="shared" si="167"/>
        <v>115352795</v>
      </c>
      <c r="G614" s="26">
        <v>303220574</v>
      </c>
      <c r="H614" s="26">
        <v>884303013</v>
      </c>
      <c r="I614" s="26">
        <v>1006882287</v>
      </c>
      <c r="J614" s="26">
        <v>1891185300</v>
      </c>
      <c r="K614" s="28">
        <f t="shared" si="166"/>
        <v>6.0994972306521206E-2</v>
      </c>
    </row>
    <row r="615" spans="1:11" ht="10.7" customHeight="1" outlineLevel="2" x14ac:dyDescent="0.25">
      <c r="A615" s="15" t="s">
        <v>549</v>
      </c>
      <c r="B615" s="15" t="s">
        <v>540</v>
      </c>
      <c r="C615" s="25" t="s">
        <v>3</v>
      </c>
      <c r="D615" s="26">
        <v>112066236</v>
      </c>
      <c r="E615" s="27">
        <v>0</v>
      </c>
      <c r="F615" s="26">
        <f t="shared" si="167"/>
        <v>112066236</v>
      </c>
      <c r="G615" s="26">
        <v>32282434</v>
      </c>
      <c r="H615" s="26">
        <v>11225303</v>
      </c>
      <c r="I615" s="26">
        <v>133123367</v>
      </c>
      <c r="J615" s="26">
        <v>144348670</v>
      </c>
      <c r="K615" s="28">
        <f t="shared" si="166"/>
        <v>0.77635793942542042</v>
      </c>
    </row>
    <row r="616" spans="1:11" s="1" customFormat="1" ht="10.7" customHeight="1" outlineLevel="1" x14ac:dyDescent="0.25">
      <c r="A616" s="21"/>
      <c r="B616" s="16" t="s">
        <v>785</v>
      </c>
      <c r="C616" s="30"/>
      <c r="D616" s="31">
        <f t="shared" ref="D616:J616" si="168">SUBTOTAL(9,D604:D615)</f>
        <v>329984093</v>
      </c>
      <c r="E616" s="32">
        <f t="shared" si="168"/>
        <v>1249355165</v>
      </c>
      <c r="F616" s="31">
        <f t="shared" si="168"/>
        <v>1579339258</v>
      </c>
      <c r="G616" s="31">
        <f t="shared" si="168"/>
        <v>3060215469</v>
      </c>
      <c r="H616" s="31">
        <f t="shared" si="168"/>
        <v>12888946093</v>
      </c>
      <c r="I616" s="31">
        <f t="shared" si="168"/>
        <v>10023469461</v>
      </c>
      <c r="J616" s="31">
        <f t="shared" si="168"/>
        <v>22912415554</v>
      </c>
      <c r="K616" s="33">
        <f t="shared" si="166"/>
        <v>6.89294087861584E-2</v>
      </c>
    </row>
    <row r="617" spans="1:11" ht="10.7" customHeight="1" outlineLevel="1" x14ac:dyDescent="0.25">
      <c r="A617" s="21" t="s">
        <v>898</v>
      </c>
      <c r="B617" s="15"/>
      <c r="C617" s="25"/>
      <c r="D617" s="26"/>
      <c r="E617" s="27"/>
      <c r="F617" s="26"/>
      <c r="G617" s="26"/>
      <c r="H617" s="26"/>
      <c r="I617" s="26"/>
      <c r="J617" s="26"/>
      <c r="K617" s="28"/>
    </row>
    <row r="618" spans="1:11" ht="10.7" customHeight="1" outlineLevel="2" x14ac:dyDescent="0.25">
      <c r="A618" s="15" t="s">
        <v>302</v>
      </c>
      <c r="B618" s="15" t="s">
        <v>552</v>
      </c>
      <c r="C618" s="25" t="s">
        <v>3</v>
      </c>
      <c r="D618" s="26">
        <v>2400855</v>
      </c>
      <c r="E618" s="27">
        <v>10142705</v>
      </c>
      <c r="F618" s="26">
        <v>12543560</v>
      </c>
      <c r="G618" s="26">
        <v>45500800</v>
      </c>
      <c r="H618" s="26">
        <v>16504986</v>
      </c>
      <c r="I618" s="26">
        <v>83545046</v>
      </c>
      <c r="J618" s="26">
        <v>100050032</v>
      </c>
      <c r="K618" s="28">
        <f>F618/J618</f>
        <v>0.12537287344395853</v>
      </c>
    </row>
    <row r="619" spans="1:11" s="1" customFormat="1" ht="10.7" customHeight="1" outlineLevel="1" x14ac:dyDescent="0.25">
      <c r="A619" s="21"/>
      <c r="B619" s="16" t="s">
        <v>785</v>
      </c>
      <c r="C619" s="30"/>
      <c r="D619" s="31">
        <f t="shared" ref="D619:J619" si="169">SUBTOTAL(9,D618)</f>
        <v>2400855</v>
      </c>
      <c r="E619" s="32">
        <f t="shared" si="169"/>
        <v>10142705</v>
      </c>
      <c r="F619" s="31">
        <f t="shared" si="169"/>
        <v>12543560</v>
      </c>
      <c r="G619" s="31">
        <f t="shared" si="169"/>
        <v>45500800</v>
      </c>
      <c r="H619" s="31">
        <f t="shared" si="169"/>
        <v>16504986</v>
      </c>
      <c r="I619" s="31">
        <f t="shared" si="169"/>
        <v>83545046</v>
      </c>
      <c r="J619" s="31">
        <f t="shared" si="169"/>
        <v>100050032</v>
      </c>
      <c r="K619" s="33">
        <f>F619/J619</f>
        <v>0.12537287344395853</v>
      </c>
    </row>
    <row r="620" spans="1:11" ht="10.7" customHeight="1" outlineLevel="1" x14ac:dyDescent="0.25">
      <c r="A620" s="21" t="s">
        <v>899</v>
      </c>
      <c r="B620" s="15"/>
      <c r="C620" s="25"/>
      <c r="D620" s="26"/>
      <c r="E620" s="27"/>
      <c r="F620" s="26"/>
      <c r="G620" s="26"/>
      <c r="H620" s="26"/>
      <c r="I620" s="26"/>
      <c r="J620" s="26"/>
      <c r="K620" s="28"/>
    </row>
    <row r="621" spans="1:11" ht="10.7" customHeight="1" outlineLevel="2" x14ac:dyDescent="0.25">
      <c r="A621" s="15" t="s">
        <v>555</v>
      </c>
      <c r="B621" s="15" t="s">
        <v>554</v>
      </c>
      <c r="C621" s="25" t="s">
        <v>3</v>
      </c>
      <c r="D621" s="26">
        <v>17184422</v>
      </c>
      <c r="E621" s="27">
        <v>6103636</v>
      </c>
      <c r="F621" s="26">
        <f>SUM(D621:E621)</f>
        <v>23288058</v>
      </c>
      <c r="G621" s="26">
        <v>121135597</v>
      </c>
      <c r="H621" s="26">
        <v>636634722</v>
      </c>
      <c r="I621" s="26">
        <v>734277527</v>
      </c>
      <c r="J621" s="26">
        <v>1370912249</v>
      </c>
      <c r="K621" s="28">
        <f>F621/J621</f>
        <v>1.698727107952188E-2</v>
      </c>
    </row>
    <row r="622" spans="1:11" ht="10.7" customHeight="1" outlineLevel="2" x14ac:dyDescent="0.25">
      <c r="A622" s="15" t="s">
        <v>553</v>
      </c>
      <c r="B622" s="15" t="s">
        <v>554</v>
      </c>
      <c r="C622" s="25" t="s">
        <v>6</v>
      </c>
      <c r="D622" s="26">
        <v>85270163</v>
      </c>
      <c r="E622" s="27">
        <v>52507300</v>
      </c>
      <c r="F622" s="26">
        <f>SUM(D622:E622)</f>
        <v>137777463</v>
      </c>
      <c r="G622" s="26">
        <v>55034416</v>
      </c>
      <c r="H622" s="26">
        <v>136159658</v>
      </c>
      <c r="I622" s="26">
        <v>137080849</v>
      </c>
      <c r="J622" s="26">
        <v>273240507</v>
      </c>
      <c r="K622" s="28">
        <f>F622/J622</f>
        <v>0.50423513157952093</v>
      </c>
    </row>
    <row r="623" spans="1:11" s="1" customFormat="1" ht="10.7" customHeight="1" outlineLevel="1" x14ac:dyDescent="0.25">
      <c r="A623" s="21"/>
      <c r="B623" s="16" t="s">
        <v>785</v>
      </c>
      <c r="C623" s="30"/>
      <c r="D623" s="32">
        <f>SUBTOTAL(9,D621:D622)</f>
        <v>102454585</v>
      </c>
      <c r="E623" s="32">
        <f t="shared" ref="E623:J623" si="170">SUBTOTAL(9,E621:E622)</f>
        <v>58610936</v>
      </c>
      <c r="F623" s="32">
        <f t="shared" si="170"/>
        <v>161065521</v>
      </c>
      <c r="G623" s="32">
        <f t="shared" si="170"/>
        <v>176170013</v>
      </c>
      <c r="H623" s="32">
        <f t="shared" si="170"/>
        <v>772794380</v>
      </c>
      <c r="I623" s="32">
        <f t="shared" si="170"/>
        <v>871358376</v>
      </c>
      <c r="J623" s="32">
        <f t="shared" si="170"/>
        <v>1644152756</v>
      </c>
      <c r="K623" s="33">
        <f>F623/J623</f>
        <v>9.7962625681965523E-2</v>
      </c>
    </row>
    <row r="624" spans="1:11" ht="10.7" customHeight="1" outlineLevel="1" x14ac:dyDescent="0.25">
      <c r="A624" s="21" t="s">
        <v>900</v>
      </c>
      <c r="B624" s="15"/>
      <c r="C624" s="25"/>
      <c r="D624" s="26"/>
      <c r="E624" s="27"/>
      <c r="F624" s="26"/>
      <c r="G624" s="26"/>
      <c r="H624" s="26"/>
      <c r="I624" s="26"/>
      <c r="J624" s="26"/>
      <c r="K624" s="28"/>
    </row>
    <row r="625" spans="1:11" ht="10.7" customHeight="1" outlineLevel="2" x14ac:dyDescent="0.25">
      <c r="A625" s="15" t="s">
        <v>556</v>
      </c>
      <c r="B625" s="15" t="s">
        <v>557</v>
      </c>
      <c r="C625" s="25" t="s">
        <v>3</v>
      </c>
      <c r="D625" s="26">
        <v>10101097</v>
      </c>
      <c r="E625" s="27">
        <v>31824362</v>
      </c>
      <c r="F625" s="26">
        <v>41925459</v>
      </c>
      <c r="G625" s="26">
        <v>77386630</v>
      </c>
      <c r="H625" s="26">
        <v>149841851</v>
      </c>
      <c r="I625" s="26">
        <v>283863950</v>
      </c>
      <c r="J625" s="26">
        <v>433705801</v>
      </c>
      <c r="K625" s="28">
        <f>F625/J625</f>
        <v>9.6667969170188717E-2</v>
      </c>
    </row>
    <row r="626" spans="1:11" s="1" customFormat="1" ht="10.7" customHeight="1" outlineLevel="1" x14ac:dyDescent="0.25">
      <c r="A626" s="21"/>
      <c r="B626" s="16" t="s">
        <v>785</v>
      </c>
      <c r="C626" s="30"/>
      <c r="D626" s="31">
        <f t="shared" ref="D626:J626" si="171">SUBTOTAL(9,D625)</f>
        <v>10101097</v>
      </c>
      <c r="E626" s="32">
        <f t="shared" si="171"/>
        <v>31824362</v>
      </c>
      <c r="F626" s="31">
        <f t="shared" si="171"/>
        <v>41925459</v>
      </c>
      <c r="G626" s="31">
        <f t="shared" si="171"/>
        <v>77386630</v>
      </c>
      <c r="H626" s="31">
        <f t="shared" si="171"/>
        <v>149841851</v>
      </c>
      <c r="I626" s="31">
        <f t="shared" si="171"/>
        <v>283863950</v>
      </c>
      <c r="J626" s="31">
        <f t="shared" si="171"/>
        <v>433705801</v>
      </c>
      <c r="K626" s="33">
        <f>F626/J626</f>
        <v>9.6667969170188717E-2</v>
      </c>
    </row>
    <row r="627" spans="1:11" ht="10.7" customHeight="1" outlineLevel="1" x14ac:dyDescent="0.25">
      <c r="A627" s="21" t="s">
        <v>966</v>
      </c>
      <c r="B627" s="15"/>
      <c r="C627" s="25"/>
      <c r="D627" s="26"/>
      <c r="E627" s="27"/>
      <c r="F627" s="26"/>
      <c r="G627" s="26"/>
      <c r="H627" s="26"/>
      <c r="I627" s="26"/>
      <c r="J627" s="26"/>
      <c r="K627" s="28"/>
    </row>
    <row r="628" spans="1:11" ht="10.7" customHeight="1" outlineLevel="2" x14ac:dyDescent="0.25">
      <c r="A628" s="15" t="s">
        <v>558</v>
      </c>
      <c r="B628" s="15" t="s">
        <v>972</v>
      </c>
      <c r="C628" s="25" t="s">
        <v>10</v>
      </c>
      <c r="D628" s="26">
        <v>1867285</v>
      </c>
      <c r="E628" s="27">
        <v>5087109</v>
      </c>
      <c r="F628" s="26">
        <f>SUM(D628:E628)</f>
        <v>6954394</v>
      </c>
      <c r="G628" s="26">
        <v>25585864</v>
      </c>
      <c r="H628" s="26">
        <v>14021824</v>
      </c>
      <c r="I628" s="26">
        <v>54182985</v>
      </c>
      <c r="J628" s="26">
        <v>68204809</v>
      </c>
      <c r="K628" s="28">
        <f>F628/J628</f>
        <v>0.10196339674523537</v>
      </c>
    </row>
    <row r="629" spans="1:11" s="1" customFormat="1" ht="10.7" customHeight="1" outlineLevel="1" x14ac:dyDescent="0.25">
      <c r="A629" s="21"/>
      <c r="B629" s="16" t="s">
        <v>785</v>
      </c>
      <c r="C629" s="30"/>
      <c r="D629" s="31">
        <f t="shared" ref="D629:J629" si="172">SUBTOTAL(9,D628)</f>
        <v>1867285</v>
      </c>
      <c r="E629" s="32">
        <f t="shared" si="172"/>
        <v>5087109</v>
      </c>
      <c r="F629" s="31">
        <f t="shared" si="172"/>
        <v>6954394</v>
      </c>
      <c r="G629" s="31">
        <f t="shared" si="172"/>
        <v>25585864</v>
      </c>
      <c r="H629" s="31">
        <f t="shared" si="172"/>
        <v>14021824</v>
      </c>
      <c r="I629" s="31">
        <f t="shared" si="172"/>
        <v>54182985</v>
      </c>
      <c r="J629" s="31">
        <f t="shared" si="172"/>
        <v>68204809</v>
      </c>
      <c r="K629" s="33">
        <f>F629/J629</f>
        <v>0.10196339674523537</v>
      </c>
    </row>
    <row r="630" spans="1:11" s="1" customFormat="1" ht="10.7" customHeight="1" outlineLevel="1" x14ac:dyDescent="0.25">
      <c r="A630" s="21" t="s">
        <v>901</v>
      </c>
      <c r="B630" s="16"/>
      <c r="C630" s="30"/>
      <c r="D630" s="31"/>
      <c r="E630" s="32"/>
      <c r="F630" s="31"/>
      <c r="G630" s="31"/>
      <c r="H630" s="31"/>
      <c r="I630" s="31"/>
      <c r="J630" s="31"/>
      <c r="K630" s="33"/>
    </row>
    <row r="631" spans="1:11" ht="10.7" customHeight="1" outlineLevel="2" x14ac:dyDescent="0.25">
      <c r="A631" s="15" t="s">
        <v>560</v>
      </c>
      <c r="B631" s="15" t="s">
        <v>143</v>
      </c>
      <c r="C631" s="25" t="s">
        <v>10</v>
      </c>
      <c r="D631" s="26">
        <v>39599068</v>
      </c>
      <c r="E631" s="27">
        <v>616593217</v>
      </c>
      <c r="F631" s="26">
        <f>SUM(D631:E631)</f>
        <v>656192285</v>
      </c>
      <c r="G631" s="26">
        <v>665879261</v>
      </c>
      <c r="H631" s="26">
        <v>1987941737</v>
      </c>
      <c r="I631" s="26">
        <v>2048267341</v>
      </c>
      <c r="J631" s="26">
        <v>4036209078</v>
      </c>
      <c r="K631" s="28">
        <f t="shared" ref="K631:K637" si="173">F631/J631</f>
        <v>0.16257638598968535</v>
      </c>
    </row>
    <row r="632" spans="1:11" ht="10.7" customHeight="1" outlineLevel="2" x14ac:dyDescent="0.25">
      <c r="A632" s="15" t="s">
        <v>561</v>
      </c>
      <c r="B632" s="15" t="s">
        <v>143</v>
      </c>
      <c r="C632" s="25" t="s">
        <v>3</v>
      </c>
      <c r="D632" s="26">
        <v>38315451</v>
      </c>
      <c r="E632" s="27">
        <v>236289214</v>
      </c>
      <c r="F632" s="26">
        <f t="shared" ref="F632:F636" si="174">SUM(D632:E632)</f>
        <v>274604665</v>
      </c>
      <c r="G632" s="26">
        <v>489095253</v>
      </c>
      <c r="H632" s="26">
        <v>3413407928</v>
      </c>
      <c r="I632" s="26">
        <v>2233750117</v>
      </c>
      <c r="J632" s="26">
        <v>5647158045</v>
      </c>
      <c r="K632" s="28">
        <f t="shared" si="173"/>
        <v>4.8627055026932577E-2</v>
      </c>
    </row>
    <row r="633" spans="1:11" ht="10.7" customHeight="1" outlineLevel="2" x14ac:dyDescent="0.25">
      <c r="A633" s="15" t="s">
        <v>563</v>
      </c>
      <c r="B633" s="15" t="s">
        <v>143</v>
      </c>
      <c r="C633" s="25" t="s">
        <v>3</v>
      </c>
      <c r="D633" s="26">
        <v>331909</v>
      </c>
      <c r="E633" s="27">
        <v>0</v>
      </c>
      <c r="F633" s="26">
        <f t="shared" si="174"/>
        <v>331909</v>
      </c>
      <c r="G633" s="26">
        <v>20243722</v>
      </c>
      <c r="H633" s="26">
        <v>26565614</v>
      </c>
      <c r="I633" s="26">
        <v>1211105</v>
      </c>
      <c r="J633" s="26">
        <v>27776719</v>
      </c>
      <c r="K633" s="28">
        <f t="shared" si="173"/>
        <v>1.1949179454924104E-2</v>
      </c>
    </row>
    <row r="634" spans="1:11" ht="10.7" customHeight="1" outlineLevel="2" x14ac:dyDescent="0.25">
      <c r="A634" s="15" t="s">
        <v>559</v>
      </c>
      <c r="B634" s="15" t="s">
        <v>143</v>
      </c>
      <c r="C634" s="25" t="s">
        <v>10</v>
      </c>
      <c r="D634" s="26">
        <v>3180279</v>
      </c>
      <c r="E634" s="27">
        <v>222097122</v>
      </c>
      <c r="F634" s="26">
        <f t="shared" si="174"/>
        <v>225277401</v>
      </c>
      <c r="G634" s="26">
        <v>750076073</v>
      </c>
      <c r="H634" s="26">
        <v>785839670</v>
      </c>
      <c r="I634" s="26">
        <v>835831960</v>
      </c>
      <c r="J634" s="26">
        <v>1621671630</v>
      </c>
      <c r="K634" s="28">
        <f t="shared" si="173"/>
        <v>0.13891677996488105</v>
      </c>
    </row>
    <row r="635" spans="1:11" ht="10.7" customHeight="1" outlineLevel="2" x14ac:dyDescent="0.25">
      <c r="A635" s="15" t="s">
        <v>564</v>
      </c>
      <c r="B635" s="15" t="s">
        <v>143</v>
      </c>
      <c r="C635" s="25" t="s">
        <v>3</v>
      </c>
      <c r="D635" s="26">
        <v>381637</v>
      </c>
      <c r="E635" s="27">
        <v>0</v>
      </c>
      <c r="F635" s="26">
        <f t="shared" si="174"/>
        <v>381637</v>
      </c>
      <c r="G635" s="26">
        <v>27875094</v>
      </c>
      <c r="H635" s="26">
        <v>49149455</v>
      </c>
      <c r="I635" s="26">
        <v>9540340</v>
      </c>
      <c r="J635" s="26">
        <v>58689795</v>
      </c>
      <c r="K635" s="28">
        <f t="shared" si="173"/>
        <v>6.5026125921891532E-3</v>
      </c>
    </row>
    <row r="636" spans="1:11" ht="10.7" customHeight="1" outlineLevel="2" x14ac:dyDescent="0.25">
      <c r="A636" s="15" t="s">
        <v>562</v>
      </c>
      <c r="B636" s="15" t="s">
        <v>143</v>
      </c>
      <c r="C636" s="25" t="s">
        <v>3</v>
      </c>
      <c r="D636" s="26">
        <v>91010</v>
      </c>
      <c r="E636" s="27">
        <v>0</v>
      </c>
      <c r="F636" s="26">
        <f t="shared" si="174"/>
        <v>91010</v>
      </c>
      <c r="G636" s="26">
        <v>24020406</v>
      </c>
      <c r="H636" s="26">
        <v>74283703</v>
      </c>
      <c r="I636" s="26">
        <v>0</v>
      </c>
      <c r="J636" s="26">
        <v>74283703</v>
      </c>
      <c r="K636" s="28">
        <f t="shared" si="173"/>
        <v>1.225167786802443E-3</v>
      </c>
    </row>
    <row r="637" spans="1:11" s="1" customFormat="1" ht="10.7" customHeight="1" outlineLevel="1" x14ac:dyDescent="0.25">
      <c r="A637" s="21"/>
      <c r="B637" s="16" t="s">
        <v>785</v>
      </c>
      <c r="C637" s="30"/>
      <c r="D637" s="32">
        <f>SUBTOTAL(9,D631:D636)</f>
        <v>81899354</v>
      </c>
      <c r="E637" s="32">
        <f t="shared" ref="E637:J637" si="175">SUBTOTAL(9,E631:E636)</f>
        <v>1074979553</v>
      </c>
      <c r="F637" s="32">
        <f t="shared" si="175"/>
        <v>1156878907</v>
      </c>
      <c r="G637" s="32">
        <f t="shared" si="175"/>
        <v>1977189809</v>
      </c>
      <c r="H637" s="32">
        <f t="shared" si="175"/>
        <v>6337188107</v>
      </c>
      <c r="I637" s="32">
        <f t="shared" si="175"/>
        <v>5128600863</v>
      </c>
      <c r="J637" s="32">
        <f t="shared" si="175"/>
        <v>11465788970</v>
      </c>
      <c r="K637" s="33">
        <f t="shared" si="173"/>
        <v>0.10089832544685322</v>
      </c>
    </row>
    <row r="638" spans="1:11" ht="10.7" customHeight="1" outlineLevel="1" x14ac:dyDescent="0.25">
      <c r="A638" s="21" t="s">
        <v>902</v>
      </c>
      <c r="B638" s="15"/>
      <c r="C638" s="25"/>
      <c r="D638" s="26"/>
      <c r="E638" s="27"/>
      <c r="F638" s="26"/>
      <c r="G638" s="26"/>
      <c r="H638" s="26"/>
      <c r="I638" s="26"/>
      <c r="J638" s="26"/>
      <c r="K638" s="28"/>
    </row>
    <row r="639" spans="1:11" ht="10.7" customHeight="1" outlineLevel="2" x14ac:dyDescent="0.25">
      <c r="A639" s="15" t="s">
        <v>565</v>
      </c>
      <c r="B639" s="15" t="s">
        <v>566</v>
      </c>
      <c r="C639" s="25" t="s">
        <v>6</v>
      </c>
      <c r="D639" s="26">
        <v>926165</v>
      </c>
      <c r="E639" s="27">
        <v>1727022</v>
      </c>
      <c r="F639" s="26">
        <v>2653187</v>
      </c>
      <c r="G639" s="26">
        <v>21607926</v>
      </c>
      <c r="H639" s="26">
        <v>7313852</v>
      </c>
      <c r="I639" s="26">
        <v>33675100</v>
      </c>
      <c r="J639" s="26">
        <v>40988952</v>
      </c>
      <c r="K639" s="28">
        <f>F639/J639</f>
        <v>6.4729320232437271E-2</v>
      </c>
    </row>
    <row r="640" spans="1:11" s="1" customFormat="1" ht="10.7" customHeight="1" outlineLevel="1" x14ac:dyDescent="0.25">
      <c r="A640" s="21"/>
      <c r="B640" s="16" t="s">
        <v>785</v>
      </c>
      <c r="C640" s="30"/>
      <c r="D640" s="31">
        <f>SUBTOTAL(9,D639)</f>
        <v>926165</v>
      </c>
      <c r="E640" s="32">
        <f t="shared" ref="E640:J640" si="176">SUBTOTAL(9,E639)</f>
        <v>1727022</v>
      </c>
      <c r="F640" s="31">
        <f t="shared" si="176"/>
        <v>2653187</v>
      </c>
      <c r="G640" s="31">
        <f t="shared" si="176"/>
        <v>21607926</v>
      </c>
      <c r="H640" s="31">
        <f t="shared" si="176"/>
        <v>7313852</v>
      </c>
      <c r="I640" s="31">
        <f t="shared" si="176"/>
        <v>33675100</v>
      </c>
      <c r="J640" s="31">
        <f t="shared" si="176"/>
        <v>40988952</v>
      </c>
      <c r="K640" s="33">
        <f>F640/J640</f>
        <v>6.4729320232437271E-2</v>
      </c>
    </row>
    <row r="641" spans="1:11" ht="10.7" customHeight="1" outlineLevel="1" x14ac:dyDescent="0.25">
      <c r="A641" s="21" t="s">
        <v>903</v>
      </c>
      <c r="B641" s="15"/>
      <c r="C641" s="25"/>
      <c r="D641" s="26"/>
      <c r="E641" s="27"/>
      <c r="F641" s="26"/>
      <c r="G641" s="26"/>
      <c r="H641" s="26"/>
      <c r="I641" s="26"/>
      <c r="J641" s="26"/>
      <c r="K641" s="28"/>
    </row>
    <row r="642" spans="1:11" ht="10.7" customHeight="1" outlineLevel="2" x14ac:dyDescent="0.25">
      <c r="A642" s="15" t="s">
        <v>567</v>
      </c>
      <c r="B642" s="15" t="s">
        <v>568</v>
      </c>
      <c r="C642" s="25" t="s">
        <v>6</v>
      </c>
      <c r="D642" s="26">
        <v>3794312</v>
      </c>
      <c r="E642" s="27">
        <v>11991135</v>
      </c>
      <c r="F642" s="26">
        <v>15785447</v>
      </c>
      <c r="G642" s="26">
        <v>40287659</v>
      </c>
      <c r="H642" s="26">
        <v>35163696</v>
      </c>
      <c r="I642" s="26">
        <v>105079293</v>
      </c>
      <c r="J642" s="26">
        <v>140242989</v>
      </c>
      <c r="K642" s="28">
        <f>F642/J642</f>
        <v>0.11255783346146452</v>
      </c>
    </row>
    <row r="643" spans="1:11" s="1" customFormat="1" ht="10.7" customHeight="1" outlineLevel="1" x14ac:dyDescent="0.25">
      <c r="A643" s="21"/>
      <c r="B643" s="16" t="s">
        <v>785</v>
      </c>
      <c r="C643" s="30"/>
      <c r="D643" s="31">
        <f>SUBTOTAL(9,D642)</f>
        <v>3794312</v>
      </c>
      <c r="E643" s="32">
        <f t="shared" ref="E643:J643" si="177">SUBTOTAL(9,E642)</f>
        <v>11991135</v>
      </c>
      <c r="F643" s="31">
        <f t="shared" si="177"/>
        <v>15785447</v>
      </c>
      <c r="G643" s="31">
        <f t="shared" si="177"/>
        <v>40287659</v>
      </c>
      <c r="H643" s="31">
        <f t="shared" si="177"/>
        <v>35163696</v>
      </c>
      <c r="I643" s="31">
        <f t="shared" si="177"/>
        <v>105079293</v>
      </c>
      <c r="J643" s="31">
        <f t="shared" si="177"/>
        <v>140242989</v>
      </c>
      <c r="K643" s="33">
        <f>F643/J643</f>
        <v>0.11255783346146452</v>
      </c>
    </row>
    <row r="644" spans="1:11" ht="10.7" customHeight="1" outlineLevel="1" x14ac:dyDescent="0.25">
      <c r="A644" s="21" t="s">
        <v>904</v>
      </c>
      <c r="B644" s="15"/>
      <c r="C644" s="25"/>
      <c r="D644" s="26"/>
      <c r="E644" s="27"/>
      <c r="F644" s="26"/>
      <c r="G644" s="26"/>
      <c r="H644" s="26"/>
      <c r="I644" s="26"/>
      <c r="J644" s="26"/>
      <c r="K644" s="28"/>
    </row>
    <row r="645" spans="1:11" ht="10.7" customHeight="1" outlineLevel="2" x14ac:dyDescent="0.25">
      <c r="A645" s="15" t="s">
        <v>569</v>
      </c>
      <c r="B645" s="15" t="s">
        <v>570</v>
      </c>
      <c r="C645" s="25" t="s">
        <v>3</v>
      </c>
      <c r="D645" s="26">
        <v>3757986</v>
      </c>
      <c r="E645" s="27">
        <v>3164721</v>
      </c>
      <c r="F645" s="26">
        <f>SUM(D645:E645)</f>
        <v>6922707</v>
      </c>
      <c r="G645" s="26">
        <v>22452211</v>
      </c>
      <c r="H645" s="26">
        <v>16518824</v>
      </c>
      <c r="I645" s="26">
        <v>118756237</v>
      </c>
      <c r="J645" s="26">
        <v>135275061</v>
      </c>
      <c r="K645" s="28">
        <f>F645/J645</f>
        <v>5.1175042530566664E-2</v>
      </c>
    </row>
    <row r="646" spans="1:11" s="1" customFormat="1" ht="10.7" customHeight="1" outlineLevel="1" x14ac:dyDescent="0.25">
      <c r="A646" s="21"/>
      <c r="B646" s="16" t="s">
        <v>785</v>
      </c>
      <c r="C646" s="30"/>
      <c r="D646" s="31">
        <f>SUBTOTAL(9,D645)</f>
        <v>3757986</v>
      </c>
      <c r="E646" s="32">
        <f t="shared" ref="E646:J646" si="178">SUBTOTAL(9,E645)</f>
        <v>3164721</v>
      </c>
      <c r="F646" s="31">
        <f t="shared" si="178"/>
        <v>6922707</v>
      </c>
      <c r="G646" s="31">
        <f t="shared" si="178"/>
        <v>22452211</v>
      </c>
      <c r="H646" s="31">
        <f t="shared" si="178"/>
        <v>16518824</v>
      </c>
      <c r="I646" s="31">
        <f t="shared" si="178"/>
        <v>118756237</v>
      </c>
      <c r="J646" s="31">
        <f t="shared" si="178"/>
        <v>135275061</v>
      </c>
      <c r="K646" s="33">
        <f>F646/J646</f>
        <v>5.1175042530566664E-2</v>
      </c>
    </row>
    <row r="647" spans="1:11" ht="10.7" customHeight="1" outlineLevel="1" x14ac:dyDescent="0.25">
      <c r="A647" s="21" t="s">
        <v>905</v>
      </c>
      <c r="B647" s="15"/>
      <c r="C647" s="25"/>
      <c r="D647" s="26"/>
      <c r="E647" s="27"/>
      <c r="F647" s="26"/>
      <c r="G647" s="26"/>
      <c r="H647" s="26"/>
      <c r="I647" s="26"/>
      <c r="J647" s="26"/>
      <c r="K647" s="28"/>
    </row>
    <row r="648" spans="1:11" ht="10.7" customHeight="1" outlineLevel="2" x14ac:dyDescent="0.25">
      <c r="A648" s="15" t="s">
        <v>571</v>
      </c>
      <c r="B648" s="15" t="s">
        <v>572</v>
      </c>
      <c r="C648" s="25" t="s">
        <v>3</v>
      </c>
      <c r="D648" s="26">
        <v>9763577</v>
      </c>
      <c r="E648" s="27">
        <v>5717019</v>
      </c>
      <c r="F648" s="26">
        <f>SUM(D648:E648)</f>
        <v>15480596</v>
      </c>
      <c r="G648" s="26">
        <v>149190757</v>
      </c>
      <c r="H648" s="26">
        <v>647480807</v>
      </c>
      <c r="I648" s="26">
        <v>563173692</v>
      </c>
      <c r="J648" s="26">
        <v>1210654499</v>
      </c>
      <c r="K648" s="28">
        <f>F648/J648</f>
        <v>1.2786964417004987E-2</v>
      </c>
    </row>
    <row r="649" spans="1:11" ht="10.7" customHeight="1" outlineLevel="2" x14ac:dyDescent="0.25">
      <c r="A649" s="15" t="s">
        <v>573</v>
      </c>
      <c r="B649" s="15" t="s">
        <v>572</v>
      </c>
      <c r="C649" s="25" t="s">
        <v>3</v>
      </c>
      <c r="D649" s="26">
        <v>29152</v>
      </c>
      <c r="E649" s="27">
        <v>69727</v>
      </c>
      <c r="F649" s="26">
        <f>SUM(D649:E649)</f>
        <v>98879</v>
      </c>
      <c r="G649" s="26">
        <v>13998908</v>
      </c>
      <c r="H649" s="26">
        <v>18773511</v>
      </c>
      <c r="I649" s="26">
        <v>110031</v>
      </c>
      <c r="J649" s="26">
        <v>18883542</v>
      </c>
      <c r="K649" s="28">
        <f>F649/J649</f>
        <v>5.2362528174004644E-3</v>
      </c>
    </row>
    <row r="650" spans="1:11" s="1" customFormat="1" ht="10.7" customHeight="1" outlineLevel="1" x14ac:dyDescent="0.25">
      <c r="A650" s="21"/>
      <c r="B650" s="16" t="s">
        <v>785</v>
      </c>
      <c r="C650" s="30"/>
      <c r="D650" s="31">
        <f>SUBTOTAL(9,D648:D649)</f>
        <v>9792729</v>
      </c>
      <c r="E650" s="32">
        <f t="shared" ref="E650:J650" si="179">SUBTOTAL(9,E648:E649)</f>
        <v>5786746</v>
      </c>
      <c r="F650" s="31">
        <f t="shared" si="179"/>
        <v>15579475</v>
      </c>
      <c r="G650" s="31">
        <f t="shared" si="179"/>
        <v>163189665</v>
      </c>
      <c r="H650" s="31">
        <f t="shared" si="179"/>
        <v>666254318</v>
      </c>
      <c r="I650" s="31">
        <f t="shared" si="179"/>
        <v>563283723</v>
      </c>
      <c r="J650" s="31">
        <f t="shared" si="179"/>
        <v>1229538041</v>
      </c>
      <c r="K650" s="33">
        <f>F650/J650</f>
        <v>1.2670998765787679E-2</v>
      </c>
    </row>
    <row r="651" spans="1:11" ht="10.7" customHeight="1" outlineLevel="1" x14ac:dyDescent="0.25">
      <c r="A651" s="21" t="s">
        <v>906</v>
      </c>
      <c r="B651" s="15"/>
      <c r="C651" s="25"/>
      <c r="D651" s="26"/>
      <c r="E651" s="27"/>
      <c r="F651" s="26"/>
      <c r="G651" s="26"/>
      <c r="H651" s="26"/>
      <c r="I651" s="26"/>
      <c r="J651" s="26"/>
      <c r="K651" s="28"/>
    </row>
    <row r="652" spans="1:11" ht="10.7" customHeight="1" outlineLevel="2" x14ac:dyDescent="0.25">
      <c r="A652" s="15" t="s">
        <v>574</v>
      </c>
      <c r="B652" s="15" t="s">
        <v>575</v>
      </c>
      <c r="C652" s="25" t="s">
        <v>10</v>
      </c>
      <c r="D652" s="26">
        <v>697775</v>
      </c>
      <c r="E652" s="27">
        <v>1546074</v>
      </c>
      <c r="F652" s="26">
        <v>2243849</v>
      </c>
      <c r="G652" s="26">
        <v>10466951</v>
      </c>
      <c r="H652" s="26">
        <v>2042642</v>
      </c>
      <c r="I652" s="26">
        <v>11649125</v>
      </c>
      <c r="J652" s="26">
        <v>13691767</v>
      </c>
      <c r="K652" s="28">
        <f>F652/J652</f>
        <v>0.16388308389998166</v>
      </c>
    </row>
    <row r="653" spans="1:11" s="1" customFormat="1" ht="10.7" customHeight="1" outlineLevel="1" x14ac:dyDescent="0.25">
      <c r="A653" s="21"/>
      <c r="B653" s="16" t="s">
        <v>785</v>
      </c>
      <c r="C653" s="30"/>
      <c r="D653" s="31">
        <f>SUBTOTAL(9,D652)</f>
        <v>697775</v>
      </c>
      <c r="E653" s="32">
        <f t="shared" ref="E653:J653" si="180">SUBTOTAL(9,E652)</f>
        <v>1546074</v>
      </c>
      <c r="F653" s="31">
        <f t="shared" si="180"/>
        <v>2243849</v>
      </c>
      <c r="G653" s="31">
        <f t="shared" si="180"/>
        <v>10466951</v>
      </c>
      <c r="H653" s="31">
        <f t="shared" si="180"/>
        <v>2042642</v>
      </c>
      <c r="I653" s="31">
        <f t="shared" si="180"/>
        <v>11649125</v>
      </c>
      <c r="J653" s="31">
        <f t="shared" si="180"/>
        <v>13691767</v>
      </c>
      <c r="K653" s="33">
        <f>F653/J653</f>
        <v>0.16388308389998166</v>
      </c>
    </row>
    <row r="654" spans="1:11" ht="10.7" customHeight="1" outlineLevel="1" x14ac:dyDescent="0.25">
      <c r="A654" s="21" t="s">
        <v>907</v>
      </c>
      <c r="B654" s="15"/>
      <c r="C654" s="25"/>
      <c r="D654" s="26"/>
      <c r="E654" s="27"/>
      <c r="F654" s="26"/>
      <c r="G654" s="26"/>
      <c r="H654" s="26"/>
      <c r="I654" s="26"/>
      <c r="J654" s="26"/>
      <c r="K654" s="28"/>
    </row>
    <row r="655" spans="1:11" ht="10.7" customHeight="1" outlineLevel="2" x14ac:dyDescent="0.25">
      <c r="A655" s="15" t="s">
        <v>578</v>
      </c>
      <c r="B655" s="15" t="s">
        <v>579</v>
      </c>
      <c r="C655" s="25" t="s">
        <v>6</v>
      </c>
      <c r="D655" s="26">
        <v>283944</v>
      </c>
      <c r="E655" s="27">
        <v>536922</v>
      </c>
      <c r="F655" s="26">
        <f>SUM(D655:E655)</f>
        <v>820866</v>
      </c>
      <c r="G655" s="26">
        <v>4352102</v>
      </c>
      <c r="H655" s="26">
        <v>470374</v>
      </c>
      <c r="I655" s="26">
        <v>4976224</v>
      </c>
      <c r="J655" s="26">
        <v>5446597</v>
      </c>
      <c r="K655" s="28">
        <f>F655/J655</f>
        <v>0.15071171962970639</v>
      </c>
    </row>
    <row r="656" spans="1:11" ht="10.7" customHeight="1" outlineLevel="2" x14ac:dyDescent="0.25">
      <c r="A656" s="15" t="s">
        <v>576</v>
      </c>
      <c r="B656" s="15" t="s">
        <v>577</v>
      </c>
      <c r="C656" s="25" t="s">
        <v>6</v>
      </c>
      <c r="D656" s="26">
        <v>2191784</v>
      </c>
      <c r="E656" s="27">
        <v>4717845</v>
      </c>
      <c r="F656" s="26">
        <f>SUM(D656:E656)</f>
        <v>6909629</v>
      </c>
      <c r="G656" s="26">
        <v>21100618</v>
      </c>
      <c r="H656" s="26">
        <v>7294111</v>
      </c>
      <c r="I656" s="26">
        <v>43437316</v>
      </c>
      <c r="J656" s="26">
        <v>50731427</v>
      </c>
      <c r="K656" s="28">
        <f>F656/J656</f>
        <v>0.13620017035988363</v>
      </c>
    </row>
    <row r="657" spans="1:11" s="1" customFormat="1" ht="10.7" customHeight="1" outlineLevel="1" x14ac:dyDescent="0.25">
      <c r="A657" s="21"/>
      <c r="B657" s="16" t="s">
        <v>785</v>
      </c>
      <c r="C657" s="30"/>
      <c r="D657" s="31">
        <f>SUBTOTAL(9,D655:D656)</f>
        <v>2475728</v>
      </c>
      <c r="E657" s="32">
        <f t="shared" ref="E657:J657" si="181">SUBTOTAL(9,E655:E656)</f>
        <v>5254767</v>
      </c>
      <c r="F657" s="31">
        <f t="shared" si="181"/>
        <v>7730495</v>
      </c>
      <c r="G657" s="31">
        <f t="shared" si="181"/>
        <v>25452720</v>
      </c>
      <c r="H657" s="31">
        <f t="shared" si="181"/>
        <v>7764485</v>
      </c>
      <c r="I657" s="31">
        <f t="shared" si="181"/>
        <v>48413540</v>
      </c>
      <c r="J657" s="31">
        <f t="shared" si="181"/>
        <v>56178024</v>
      </c>
      <c r="K657" s="33">
        <f>F657/J657</f>
        <v>0.13760710059862555</v>
      </c>
    </row>
    <row r="658" spans="1:11" ht="10.7" customHeight="1" outlineLevel="1" x14ac:dyDescent="0.25">
      <c r="A658" s="21" t="s">
        <v>908</v>
      </c>
      <c r="B658" s="15"/>
      <c r="C658" s="25"/>
      <c r="D658" s="26"/>
      <c r="E658" s="27"/>
      <c r="F658" s="26"/>
      <c r="G658" s="26"/>
      <c r="H658" s="26"/>
      <c r="I658" s="26"/>
      <c r="J658" s="26"/>
      <c r="K658" s="28"/>
    </row>
    <row r="659" spans="1:11" ht="10.7" customHeight="1" outlineLevel="2" x14ac:dyDescent="0.25">
      <c r="A659" s="15" t="s">
        <v>580</v>
      </c>
      <c r="B659" s="15" t="s">
        <v>581</v>
      </c>
      <c r="C659" s="25" t="s">
        <v>10</v>
      </c>
      <c r="D659" s="26">
        <v>7227760</v>
      </c>
      <c r="E659" s="27">
        <v>36622182</v>
      </c>
      <c r="F659" s="26">
        <v>43849942</v>
      </c>
      <c r="G659" s="26">
        <v>51774878</v>
      </c>
      <c r="H659" s="26">
        <v>74022054</v>
      </c>
      <c r="I659" s="26">
        <v>327137674</v>
      </c>
      <c r="J659" s="26">
        <v>401159728</v>
      </c>
      <c r="K659" s="28">
        <f>F659/J659</f>
        <v>0.10930793631408585</v>
      </c>
    </row>
    <row r="660" spans="1:11" s="1" customFormat="1" ht="10.7" customHeight="1" outlineLevel="1" thickBot="1" x14ac:dyDescent="0.3">
      <c r="A660" s="22"/>
      <c r="B660" s="14" t="s">
        <v>785</v>
      </c>
      <c r="C660" s="34"/>
      <c r="D660" s="35">
        <f>SUBTOTAL(9,D659)</f>
        <v>7227760</v>
      </c>
      <c r="E660" s="36">
        <f t="shared" ref="E660:J660" si="182">SUBTOTAL(9,E659)</f>
        <v>36622182</v>
      </c>
      <c r="F660" s="35">
        <f t="shared" si="182"/>
        <v>43849942</v>
      </c>
      <c r="G660" s="35">
        <f t="shared" si="182"/>
        <v>51774878</v>
      </c>
      <c r="H660" s="35">
        <f t="shared" si="182"/>
        <v>74022054</v>
      </c>
      <c r="I660" s="35">
        <f t="shared" si="182"/>
        <v>327137674</v>
      </c>
      <c r="J660" s="35">
        <f t="shared" si="182"/>
        <v>401159728</v>
      </c>
      <c r="K660" s="37">
        <f>F660/J660</f>
        <v>0.10930793631408585</v>
      </c>
    </row>
    <row r="661" spans="1:11" ht="10.7" customHeight="1" outlineLevel="1" x14ac:dyDescent="0.25">
      <c r="A661" s="21" t="s">
        <v>909</v>
      </c>
      <c r="B661" s="15"/>
      <c r="C661" s="25"/>
      <c r="D661" s="26"/>
      <c r="E661" s="27"/>
      <c r="F661" s="26"/>
      <c r="G661" s="26"/>
      <c r="H661" s="26"/>
      <c r="I661" s="26"/>
      <c r="J661" s="26"/>
      <c r="K661" s="28"/>
    </row>
    <row r="662" spans="1:11" ht="10.7" customHeight="1" outlineLevel="2" x14ac:dyDescent="0.25">
      <c r="A662" s="15" t="s">
        <v>582</v>
      </c>
      <c r="B662" s="15" t="s">
        <v>583</v>
      </c>
      <c r="C662" s="25" t="s">
        <v>3</v>
      </c>
      <c r="D662" s="26">
        <v>60528301</v>
      </c>
      <c r="E662" s="27">
        <v>69979574</v>
      </c>
      <c r="F662" s="26">
        <f>SUM(D662:E662)</f>
        <v>130507875</v>
      </c>
      <c r="G662" s="26">
        <v>581624647</v>
      </c>
      <c r="H662" s="26">
        <v>1421138836</v>
      </c>
      <c r="I662" s="26">
        <v>1268241629</v>
      </c>
      <c r="J662" s="26">
        <v>2689380465</v>
      </c>
      <c r="K662" s="28">
        <f t="shared" ref="K662:K666" si="183">F662/J662</f>
        <v>4.8527114961400601E-2</v>
      </c>
    </row>
    <row r="663" spans="1:11" ht="10.7" customHeight="1" outlineLevel="2" x14ac:dyDescent="0.25">
      <c r="A663" s="15" t="s">
        <v>587</v>
      </c>
      <c r="B663" s="15" t="s">
        <v>59</v>
      </c>
      <c r="C663" s="25" t="s">
        <v>3</v>
      </c>
      <c r="D663" s="26">
        <v>32359187</v>
      </c>
      <c r="E663" s="27">
        <v>0</v>
      </c>
      <c r="F663" s="26">
        <f t="shared" ref="F663:F667" si="184">SUM(D663:E663)</f>
        <v>32359187</v>
      </c>
      <c r="G663" s="26">
        <v>3091694</v>
      </c>
      <c r="H663" s="26">
        <v>1644293</v>
      </c>
      <c r="I663" s="26">
        <v>33806588</v>
      </c>
      <c r="J663" s="26">
        <v>35450881</v>
      </c>
      <c r="K663" s="28">
        <f t="shared" si="183"/>
        <v>0.91278936058034776</v>
      </c>
    </row>
    <row r="664" spans="1:11" ht="10.7" customHeight="1" outlineLevel="2" x14ac:dyDescent="0.25">
      <c r="A664" s="15" t="s">
        <v>588</v>
      </c>
      <c r="B664" s="15" t="s">
        <v>589</v>
      </c>
      <c r="C664" s="25" t="s">
        <v>3</v>
      </c>
      <c r="D664" s="26">
        <v>0</v>
      </c>
      <c r="E664" s="27" t="s">
        <v>995</v>
      </c>
      <c r="F664" s="27" t="s">
        <v>1057</v>
      </c>
      <c r="G664" s="26">
        <v>10082098</v>
      </c>
      <c r="H664" s="26">
        <v>31039535</v>
      </c>
      <c r="I664" s="26">
        <v>0</v>
      </c>
      <c r="J664" s="27" t="s">
        <v>1058</v>
      </c>
      <c r="K664" s="38" t="s">
        <v>1059</v>
      </c>
    </row>
    <row r="665" spans="1:11" ht="10.7" customHeight="1" outlineLevel="2" x14ac:dyDescent="0.25">
      <c r="A665" s="15" t="s">
        <v>584</v>
      </c>
      <c r="B665" s="15" t="s">
        <v>583</v>
      </c>
      <c r="C665" s="25" t="s">
        <v>3</v>
      </c>
      <c r="D665" s="26">
        <v>131945000</v>
      </c>
      <c r="E665" s="27">
        <v>133926000</v>
      </c>
      <c r="F665" s="26">
        <f t="shared" si="184"/>
        <v>265871000</v>
      </c>
      <c r="G665" s="26">
        <v>350398000</v>
      </c>
      <c r="H665" s="26">
        <v>1825572000</v>
      </c>
      <c r="I665" s="26">
        <v>1249045000</v>
      </c>
      <c r="J665" s="26">
        <v>3074617000</v>
      </c>
      <c r="K665" s="28">
        <f t="shared" si="183"/>
        <v>8.6472884264934463E-2</v>
      </c>
    </row>
    <row r="666" spans="1:11" ht="10.7" customHeight="1" outlineLevel="2" x14ac:dyDescent="0.25">
      <c r="A666" s="15" t="s">
        <v>585</v>
      </c>
      <c r="B666" s="15" t="s">
        <v>583</v>
      </c>
      <c r="C666" s="25" t="s">
        <v>3</v>
      </c>
      <c r="D666" s="26">
        <v>7859207</v>
      </c>
      <c r="E666" s="27">
        <v>1832777</v>
      </c>
      <c r="F666" s="26">
        <f t="shared" si="184"/>
        <v>9691984</v>
      </c>
      <c r="G666" s="26">
        <v>109437020</v>
      </c>
      <c r="H666" s="26">
        <v>59170769</v>
      </c>
      <c r="I666" s="26">
        <v>320834743</v>
      </c>
      <c r="J666" s="26">
        <v>380005514</v>
      </c>
      <c r="K666" s="28">
        <f t="shared" si="183"/>
        <v>2.5504850963820488E-2</v>
      </c>
    </row>
    <row r="667" spans="1:11" ht="10.7" customHeight="1" outlineLevel="2" x14ac:dyDescent="0.25">
      <c r="A667" s="15" t="s">
        <v>586</v>
      </c>
      <c r="B667" s="15" t="s">
        <v>583</v>
      </c>
      <c r="C667" s="25" t="s">
        <v>3</v>
      </c>
      <c r="D667" s="26">
        <v>0</v>
      </c>
      <c r="E667" s="27">
        <v>0</v>
      </c>
      <c r="F667" s="26">
        <f t="shared" si="184"/>
        <v>0</v>
      </c>
      <c r="G667" s="26">
        <v>10145986</v>
      </c>
      <c r="H667" s="26">
        <v>25352526</v>
      </c>
      <c r="I667" s="27" t="s">
        <v>995</v>
      </c>
      <c r="J667" s="27" t="s">
        <v>1060</v>
      </c>
      <c r="K667" s="38" t="s">
        <v>1059</v>
      </c>
    </row>
    <row r="668" spans="1:11" s="1" customFormat="1" ht="10.7" customHeight="1" outlineLevel="1" x14ac:dyDescent="0.25">
      <c r="A668" s="21"/>
      <c r="B668" s="16" t="s">
        <v>785</v>
      </c>
      <c r="C668" s="30"/>
      <c r="D668" s="32">
        <f>SUBTOTAL(9,D662:D667)</f>
        <v>232691695</v>
      </c>
      <c r="E668" s="32" t="str">
        <f>TEXT(SUBTOTAL(9,E662:E667), "$#,##0") &amp; "*"</f>
        <v>$205,738,351*</v>
      </c>
      <c r="F668" s="32" t="str">
        <f>TEXT(SUBTOTAL(9,F662:F667), "$#,##0") &amp; "*"</f>
        <v>$438,430,046*</v>
      </c>
      <c r="G668" s="32">
        <f>SUBTOTAL(9,G662:G667)</f>
        <v>1064779445</v>
      </c>
      <c r="H668" s="32">
        <f>SUBTOTAL(9,H662:H667)</f>
        <v>3363917959</v>
      </c>
      <c r="I668" s="32" t="str">
        <f>TEXT(SUBTOTAL(9,I662:I667), "$#,##0") &amp; "*"</f>
        <v>$2,871,927,960*</v>
      </c>
      <c r="J668" s="32" t="s">
        <v>1066</v>
      </c>
      <c r="K668" s="39" t="s">
        <v>1067</v>
      </c>
    </row>
    <row r="669" spans="1:11" ht="10.7" customHeight="1" outlineLevel="1" x14ac:dyDescent="0.25">
      <c r="A669" s="21" t="s">
        <v>910</v>
      </c>
      <c r="B669" s="15"/>
      <c r="C669" s="25"/>
      <c r="D669" s="26"/>
      <c r="E669" s="27"/>
      <c r="F669" s="26"/>
      <c r="G669" s="26"/>
      <c r="H669" s="26"/>
      <c r="I669" s="26"/>
      <c r="J669" s="26"/>
      <c r="K669" s="28"/>
    </row>
    <row r="670" spans="1:11" ht="10.7" customHeight="1" outlineLevel="2" x14ac:dyDescent="0.25">
      <c r="A670" s="15" t="s">
        <v>590</v>
      </c>
      <c r="B670" s="15" t="s">
        <v>591</v>
      </c>
      <c r="C670" s="25" t="s">
        <v>6</v>
      </c>
      <c r="D670" s="26">
        <v>15811</v>
      </c>
      <c r="E670" s="27">
        <v>904385</v>
      </c>
      <c r="F670" s="26">
        <v>920196</v>
      </c>
      <c r="G670" s="26">
        <v>6704081</v>
      </c>
      <c r="H670" s="26">
        <v>1756526</v>
      </c>
      <c r="I670" s="26">
        <v>5580363</v>
      </c>
      <c r="J670" s="26">
        <v>7336889</v>
      </c>
      <c r="K670" s="28">
        <f>F670/J670</f>
        <v>0.12542046090652317</v>
      </c>
    </row>
    <row r="671" spans="1:11" s="1" customFormat="1" ht="10.7" customHeight="1" outlineLevel="1" x14ac:dyDescent="0.25">
      <c r="A671" s="21"/>
      <c r="B671" s="16" t="s">
        <v>785</v>
      </c>
      <c r="C671" s="30"/>
      <c r="D671" s="31">
        <f>SUBTOTAL(9,D670)</f>
        <v>15811</v>
      </c>
      <c r="E671" s="32">
        <f t="shared" ref="E671:J671" si="185">SUBTOTAL(9,E670)</f>
        <v>904385</v>
      </c>
      <c r="F671" s="31">
        <f t="shared" si="185"/>
        <v>920196</v>
      </c>
      <c r="G671" s="31">
        <f t="shared" si="185"/>
        <v>6704081</v>
      </c>
      <c r="H671" s="31">
        <f t="shared" si="185"/>
        <v>1756526</v>
      </c>
      <c r="I671" s="31">
        <f t="shared" si="185"/>
        <v>5580363</v>
      </c>
      <c r="J671" s="31">
        <f t="shared" si="185"/>
        <v>7336889</v>
      </c>
      <c r="K671" s="33">
        <f>F671/J671</f>
        <v>0.12542046090652317</v>
      </c>
    </row>
    <row r="672" spans="1:11" ht="10.7" customHeight="1" outlineLevel="1" x14ac:dyDescent="0.25">
      <c r="A672" s="21" t="s">
        <v>911</v>
      </c>
      <c r="B672" s="15"/>
      <c r="C672" s="25"/>
      <c r="D672" s="26"/>
      <c r="E672" s="27"/>
      <c r="F672" s="26"/>
      <c r="G672" s="26"/>
      <c r="H672" s="26"/>
      <c r="I672" s="26"/>
      <c r="J672" s="26"/>
      <c r="K672" s="28"/>
    </row>
    <row r="673" spans="1:11" ht="10.7" customHeight="1" outlineLevel="2" x14ac:dyDescent="0.25">
      <c r="A673" s="15" t="s">
        <v>592</v>
      </c>
      <c r="B673" s="15" t="s">
        <v>593</v>
      </c>
      <c r="C673" s="25" t="s">
        <v>6</v>
      </c>
      <c r="D673" s="26">
        <v>7554734</v>
      </c>
      <c r="E673" s="27">
        <v>7135971</v>
      </c>
      <c r="F673" s="26">
        <f>SUM(D673:E673)</f>
        <v>14690705</v>
      </c>
      <c r="G673" s="26">
        <v>28833751</v>
      </c>
      <c r="H673" s="26">
        <v>7303682</v>
      </c>
      <c r="I673" s="26">
        <v>56501215</v>
      </c>
      <c r="J673" s="26">
        <v>63804897</v>
      </c>
      <c r="K673" s="28">
        <f>F673/J673</f>
        <v>0.23024416135332057</v>
      </c>
    </row>
    <row r="674" spans="1:11" s="1" customFormat="1" ht="10.7" customHeight="1" outlineLevel="1" x14ac:dyDescent="0.25">
      <c r="A674" s="21"/>
      <c r="B674" s="16" t="s">
        <v>785</v>
      </c>
      <c r="C674" s="30"/>
      <c r="D674" s="31">
        <f>SUBTOTAL(9,D673)</f>
        <v>7554734</v>
      </c>
      <c r="E674" s="32">
        <f t="shared" ref="E674:J674" si="186">SUBTOTAL(9,E673)</f>
        <v>7135971</v>
      </c>
      <c r="F674" s="31">
        <f t="shared" si="186"/>
        <v>14690705</v>
      </c>
      <c r="G674" s="31">
        <f t="shared" si="186"/>
        <v>28833751</v>
      </c>
      <c r="H674" s="31">
        <f t="shared" si="186"/>
        <v>7303682</v>
      </c>
      <c r="I674" s="31">
        <f t="shared" si="186"/>
        <v>56501215</v>
      </c>
      <c r="J674" s="31">
        <f t="shared" si="186"/>
        <v>63804897</v>
      </c>
      <c r="K674" s="33">
        <f>F674/J674</f>
        <v>0.23024416135332057</v>
      </c>
    </row>
    <row r="675" spans="1:11" ht="10.7" customHeight="1" outlineLevel="1" x14ac:dyDescent="0.25">
      <c r="A675" s="21" t="s">
        <v>912</v>
      </c>
      <c r="B675" s="15"/>
      <c r="C675" s="25"/>
      <c r="D675" s="26"/>
      <c r="E675" s="27"/>
      <c r="F675" s="26"/>
      <c r="G675" s="26"/>
      <c r="H675" s="26"/>
      <c r="I675" s="26"/>
      <c r="J675" s="26"/>
      <c r="K675" s="28"/>
    </row>
    <row r="676" spans="1:11" ht="10.7" customHeight="1" outlineLevel="2" x14ac:dyDescent="0.25">
      <c r="A676" s="15" t="s">
        <v>594</v>
      </c>
      <c r="B676" s="15" t="s">
        <v>595</v>
      </c>
      <c r="C676" s="25" t="s">
        <v>6</v>
      </c>
      <c r="D676" s="26">
        <v>3384854</v>
      </c>
      <c r="E676" s="27">
        <v>283807</v>
      </c>
      <c r="F676" s="26">
        <v>3668661</v>
      </c>
      <c r="G676" s="26">
        <v>14422079</v>
      </c>
      <c r="H676" s="26">
        <v>5098502</v>
      </c>
      <c r="I676" s="26">
        <v>33171432</v>
      </c>
      <c r="J676" s="26">
        <v>38269934</v>
      </c>
      <c r="K676" s="28">
        <f>F676/J676</f>
        <v>9.5862746980436397E-2</v>
      </c>
    </row>
    <row r="677" spans="1:11" s="1" customFormat="1" ht="10.7" customHeight="1" outlineLevel="1" x14ac:dyDescent="0.25">
      <c r="A677" s="21"/>
      <c r="B677" s="16" t="s">
        <v>785</v>
      </c>
      <c r="C677" s="30"/>
      <c r="D677" s="31">
        <f>SUBTOTAL(9,D676)</f>
        <v>3384854</v>
      </c>
      <c r="E677" s="32">
        <f t="shared" ref="E677:J677" si="187">SUBTOTAL(9,E676)</f>
        <v>283807</v>
      </c>
      <c r="F677" s="31">
        <f t="shared" si="187"/>
        <v>3668661</v>
      </c>
      <c r="G677" s="31">
        <f t="shared" si="187"/>
        <v>14422079</v>
      </c>
      <c r="H677" s="31">
        <f t="shared" si="187"/>
        <v>5098502</v>
      </c>
      <c r="I677" s="31">
        <f t="shared" si="187"/>
        <v>33171432</v>
      </c>
      <c r="J677" s="31">
        <f t="shared" si="187"/>
        <v>38269934</v>
      </c>
      <c r="K677" s="33">
        <f>F677/J677</f>
        <v>9.5862746980436397E-2</v>
      </c>
    </row>
    <row r="678" spans="1:11" ht="10.7" customHeight="1" outlineLevel="1" x14ac:dyDescent="0.25">
      <c r="A678" s="21" t="s">
        <v>913</v>
      </c>
      <c r="B678" s="15"/>
      <c r="C678" s="25"/>
      <c r="D678" s="26"/>
      <c r="E678" s="27"/>
      <c r="F678" s="26"/>
      <c r="G678" s="26"/>
      <c r="H678" s="26"/>
      <c r="I678" s="26"/>
      <c r="J678" s="26"/>
      <c r="K678" s="28"/>
    </row>
    <row r="679" spans="1:11" ht="10.7" customHeight="1" outlineLevel="2" x14ac:dyDescent="0.25">
      <c r="A679" s="15" t="s">
        <v>596</v>
      </c>
      <c r="B679" s="15" t="s">
        <v>597</v>
      </c>
      <c r="C679" s="25" t="s">
        <v>10</v>
      </c>
      <c r="D679" s="26">
        <v>34730347</v>
      </c>
      <c r="E679" s="27">
        <v>48470737</v>
      </c>
      <c r="F679" s="26">
        <f>SUM(D679:E679)</f>
        <v>83201084</v>
      </c>
      <c r="G679" s="26">
        <v>270657363</v>
      </c>
      <c r="H679" s="26">
        <v>394092532</v>
      </c>
      <c r="I679" s="26">
        <v>633606126</v>
      </c>
      <c r="J679" s="26">
        <v>1027698658</v>
      </c>
      <c r="K679" s="28">
        <f>F679/J679</f>
        <v>8.0958638363815005E-2</v>
      </c>
    </row>
    <row r="680" spans="1:11" ht="10.7" customHeight="1" outlineLevel="2" x14ac:dyDescent="0.25">
      <c r="A680" s="15" t="s">
        <v>598</v>
      </c>
      <c r="B680" s="15" t="s">
        <v>599</v>
      </c>
      <c r="C680" s="25" t="s">
        <v>3</v>
      </c>
      <c r="D680" s="26">
        <v>17198159</v>
      </c>
      <c r="E680" s="27">
        <v>15904897</v>
      </c>
      <c r="F680" s="26">
        <f>SUM(D680:E680)</f>
        <v>33103056</v>
      </c>
      <c r="G680" s="26">
        <v>142676611</v>
      </c>
      <c r="H680" s="26">
        <v>168369189</v>
      </c>
      <c r="I680" s="26">
        <v>354573844</v>
      </c>
      <c r="J680" s="26">
        <v>522943033</v>
      </c>
      <c r="K680" s="28">
        <f>F680/J680</f>
        <v>6.3301457158910085E-2</v>
      </c>
    </row>
    <row r="681" spans="1:11" s="1" customFormat="1" ht="10.7" customHeight="1" outlineLevel="1" x14ac:dyDescent="0.25">
      <c r="A681" s="21"/>
      <c r="B681" s="16" t="s">
        <v>785</v>
      </c>
      <c r="C681" s="30"/>
      <c r="D681" s="31">
        <f>SUBTOTAL(9,D679:D680)</f>
        <v>51928506</v>
      </c>
      <c r="E681" s="32">
        <f t="shared" ref="E681:J681" si="188">SUBTOTAL(9,E679:E680)</f>
        <v>64375634</v>
      </c>
      <c r="F681" s="31">
        <f t="shared" si="188"/>
        <v>116304140</v>
      </c>
      <c r="G681" s="31">
        <f t="shared" si="188"/>
        <v>413333974</v>
      </c>
      <c r="H681" s="31">
        <f t="shared" si="188"/>
        <v>562461721</v>
      </c>
      <c r="I681" s="31">
        <f t="shared" si="188"/>
        <v>988179970</v>
      </c>
      <c r="J681" s="31">
        <f t="shared" si="188"/>
        <v>1550641691</v>
      </c>
      <c r="K681" s="33">
        <f>F681/J681</f>
        <v>7.5003877862329454E-2</v>
      </c>
    </row>
    <row r="682" spans="1:11" ht="10.7" customHeight="1" outlineLevel="1" x14ac:dyDescent="0.25">
      <c r="A682" s="21" t="s">
        <v>914</v>
      </c>
      <c r="B682" s="15"/>
      <c r="C682" s="25"/>
      <c r="D682" s="26"/>
      <c r="E682" s="27"/>
      <c r="F682" s="26"/>
      <c r="G682" s="26"/>
      <c r="H682" s="26"/>
      <c r="I682" s="26"/>
      <c r="J682" s="26"/>
      <c r="K682" s="28"/>
    </row>
    <row r="683" spans="1:11" ht="10.7" customHeight="1" outlineLevel="2" x14ac:dyDescent="0.25">
      <c r="A683" s="15" t="s">
        <v>600</v>
      </c>
      <c r="B683" s="15" t="s">
        <v>601</v>
      </c>
      <c r="C683" s="25" t="s">
        <v>6</v>
      </c>
      <c r="D683" s="26">
        <v>6186833</v>
      </c>
      <c r="E683" s="27">
        <v>2431764</v>
      </c>
      <c r="F683" s="26">
        <v>8618597</v>
      </c>
      <c r="G683" s="26">
        <v>24439975</v>
      </c>
      <c r="H683" s="26">
        <v>30578289</v>
      </c>
      <c r="I683" s="26">
        <v>33381462</v>
      </c>
      <c r="J683" s="26">
        <v>63959751</v>
      </c>
      <c r="K683" s="28">
        <f>F683/J683</f>
        <v>0.13475032133880571</v>
      </c>
    </row>
    <row r="684" spans="1:11" ht="10.7" customHeight="1" outlineLevel="2" x14ac:dyDescent="0.25">
      <c r="A684" s="15" t="s">
        <v>602</v>
      </c>
      <c r="B684" s="15" t="s">
        <v>603</v>
      </c>
      <c r="C684" s="25" t="s">
        <v>10</v>
      </c>
      <c r="D684" s="26">
        <v>1442810</v>
      </c>
      <c r="E684" s="27">
        <v>130501</v>
      </c>
      <c r="F684" s="26">
        <v>1573311</v>
      </c>
      <c r="G684" s="26">
        <v>8801709</v>
      </c>
      <c r="H684" s="26">
        <v>1507725</v>
      </c>
      <c r="I684" s="26">
        <v>10759989</v>
      </c>
      <c r="J684" s="26">
        <v>12267714</v>
      </c>
      <c r="K684" s="28">
        <f>F684/J684</f>
        <v>0.12824809903458786</v>
      </c>
    </row>
    <row r="685" spans="1:11" s="1" customFormat="1" ht="10.7" customHeight="1" outlineLevel="1" x14ac:dyDescent="0.25">
      <c r="A685" s="21"/>
      <c r="B685" s="16" t="s">
        <v>785</v>
      </c>
      <c r="C685" s="30"/>
      <c r="D685" s="31">
        <f>SUBTOTAL(9,D683:D684)</f>
        <v>7629643</v>
      </c>
      <c r="E685" s="32">
        <f t="shared" ref="E685:J685" si="189">SUBTOTAL(9,E683:E684)</f>
        <v>2562265</v>
      </c>
      <c r="F685" s="31">
        <f t="shared" si="189"/>
        <v>10191908</v>
      </c>
      <c r="G685" s="31">
        <f t="shared" si="189"/>
        <v>33241684</v>
      </c>
      <c r="H685" s="31">
        <f t="shared" si="189"/>
        <v>32086014</v>
      </c>
      <c r="I685" s="31">
        <f t="shared" si="189"/>
        <v>44141451</v>
      </c>
      <c r="J685" s="31">
        <f t="shared" si="189"/>
        <v>76227465</v>
      </c>
      <c r="K685" s="33">
        <f>F685/J685</f>
        <v>0.1337038821899692</v>
      </c>
    </row>
    <row r="686" spans="1:11" ht="10.7" customHeight="1" outlineLevel="1" x14ac:dyDescent="0.25">
      <c r="A686" s="21" t="s">
        <v>915</v>
      </c>
      <c r="B686" s="15"/>
      <c r="C686" s="25"/>
      <c r="D686" s="26"/>
      <c r="E686" s="27"/>
      <c r="F686" s="26"/>
      <c r="G686" s="26"/>
      <c r="H686" s="26"/>
      <c r="I686" s="26"/>
      <c r="J686" s="26"/>
      <c r="K686" s="28"/>
    </row>
    <row r="687" spans="1:11" ht="10.7" customHeight="1" outlineLevel="2" x14ac:dyDescent="0.25">
      <c r="A687" s="15" t="s">
        <v>604</v>
      </c>
      <c r="B687" s="15" t="s">
        <v>605</v>
      </c>
      <c r="C687" s="25" t="s">
        <v>3</v>
      </c>
      <c r="D687" s="26">
        <v>7777527</v>
      </c>
      <c r="E687" s="27">
        <v>7876374</v>
      </c>
      <c r="F687" s="26">
        <v>15653901</v>
      </c>
      <c r="G687" s="26">
        <v>44990235</v>
      </c>
      <c r="H687" s="26">
        <v>49913112</v>
      </c>
      <c r="I687" s="26">
        <v>280076046</v>
      </c>
      <c r="J687" s="26">
        <v>329989158</v>
      </c>
      <c r="K687" s="28">
        <f>F687/J687</f>
        <v>4.7437622177877732E-2</v>
      </c>
    </row>
    <row r="688" spans="1:11" s="1" customFormat="1" ht="10.7" customHeight="1" outlineLevel="1" x14ac:dyDescent="0.25">
      <c r="A688" s="21"/>
      <c r="B688" s="16" t="s">
        <v>785</v>
      </c>
      <c r="C688" s="30"/>
      <c r="D688" s="31">
        <f>SUBTOTAL(9,D687)</f>
        <v>7777527</v>
      </c>
      <c r="E688" s="32">
        <f t="shared" ref="E688:J688" si="190">SUBTOTAL(9,E687)</f>
        <v>7876374</v>
      </c>
      <c r="F688" s="31">
        <f t="shared" si="190"/>
        <v>15653901</v>
      </c>
      <c r="G688" s="31">
        <f t="shared" si="190"/>
        <v>44990235</v>
      </c>
      <c r="H688" s="31">
        <f t="shared" si="190"/>
        <v>49913112</v>
      </c>
      <c r="I688" s="31">
        <f t="shared" si="190"/>
        <v>280076046</v>
      </c>
      <c r="J688" s="31">
        <f t="shared" si="190"/>
        <v>329989158</v>
      </c>
      <c r="K688" s="33">
        <f>F688/J688</f>
        <v>4.7437622177877732E-2</v>
      </c>
    </row>
    <row r="689" spans="1:11" ht="10.7" customHeight="1" outlineLevel="1" x14ac:dyDescent="0.25">
      <c r="A689" s="21" t="s">
        <v>916</v>
      </c>
      <c r="B689" s="15"/>
      <c r="C689" s="25"/>
      <c r="D689" s="26"/>
      <c r="E689" s="27"/>
      <c r="F689" s="26"/>
      <c r="G689" s="26"/>
      <c r="H689" s="26"/>
      <c r="I689" s="26"/>
      <c r="J689" s="26"/>
      <c r="K689" s="28"/>
    </row>
    <row r="690" spans="1:11" ht="10.7" customHeight="1" outlineLevel="2" x14ac:dyDescent="0.25">
      <c r="A690" s="15" t="s">
        <v>606</v>
      </c>
      <c r="B690" s="15" t="s">
        <v>607</v>
      </c>
      <c r="C690" s="25" t="s">
        <v>3</v>
      </c>
      <c r="D690" s="26">
        <v>227192</v>
      </c>
      <c r="E690" s="27">
        <v>1631313</v>
      </c>
      <c r="F690" s="26">
        <v>1858505</v>
      </c>
      <c r="G690" s="26">
        <v>8907509</v>
      </c>
      <c r="H690" s="26">
        <v>597474</v>
      </c>
      <c r="I690" s="26">
        <v>16607978</v>
      </c>
      <c r="J690" s="26">
        <v>17205452</v>
      </c>
      <c r="K690" s="28">
        <f>F690/J690</f>
        <v>0.10801837696562694</v>
      </c>
    </row>
    <row r="691" spans="1:11" s="1" customFormat="1" ht="10.7" customHeight="1" outlineLevel="1" x14ac:dyDescent="0.25">
      <c r="A691" s="21"/>
      <c r="B691" s="16" t="s">
        <v>785</v>
      </c>
      <c r="C691" s="30"/>
      <c r="D691" s="31">
        <f>SUBTOTAL(9,D690)</f>
        <v>227192</v>
      </c>
      <c r="E691" s="32">
        <f t="shared" ref="E691:J691" si="191">SUBTOTAL(9,E690)</f>
        <v>1631313</v>
      </c>
      <c r="F691" s="31">
        <f t="shared" si="191"/>
        <v>1858505</v>
      </c>
      <c r="G691" s="31">
        <f t="shared" si="191"/>
        <v>8907509</v>
      </c>
      <c r="H691" s="31">
        <f t="shared" si="191"/>
        <v>597474</v>
      </c>
      <c r="I691" s="31">
        <f t="shared" si="191"/>
        <v>16607978</v>
      </c>
      <c r="J691" s="31">
        <f t="shared" si="191"/>
        <v>17205452</v>
      </c>
      <c r="K691" s="33">
        <f>F691/J691</f>
        <v>0.10801837696562694</v>
      </c>
    </row>
    <row r="692" spans="1:11" ht="10.7" customHeight="1" outlineLevel="1" x14ac:dyDescent="0.25">
      <c r="A692" s="21" t="s">
        <v>917</v>
      </c>
      <c r="B692" s="15"/>
      <c r="C692" s="25"/>
      <c r="D692" s="26"/>
      <c r="E692" s="27"/>
      <c r="F692" s="26"/>
      <c r="G692" s="26"/>
      <c r="H692" s="26"/>
      <c r="I692" s="26"/>
      <c r="J692" s="26"/>
      <c r="K692" s="28"/>
    </row>
    <row r="693" spans="1:11" ht="10.7" customHeight="1" outlineLevel="2" x14ac:dyDescent="0.25">
      <c r="A693" s="15" t="s">
        <v>608</v>
      </c>
      <c r="B693" s="15" t="s">
        <v>609</v>
      </c>
      <c r="C693" s="25" t="s">
        <v>10</v>
      </c>
      <c r="D693" s="26">
        <v>827018</v>
      </c>
      <c r="E693" s="27">
        <v>2113259</v>
      </c>
      <c r="F693" s="26">
        <v>2940277</v>
      </c>
      <c r="G693" s="26">
        <v>7609090</v>
      </c>
      <c r="H693" s="26">
        <v>1312000</v>
      </c>
      <c r="I693" s="26">
        <v>18596087</v>
      </c>
      <c r="J693" s="26">
        <v>19908087</v>
      </c>
      <c r="K693" s="28">
        <f>F693/J693</f>
        <v>0.1476925934671674</v>
      </c>
    </row>
    <row r="694" spans="1:11" s="1" customFormat="1" ht="10.7" customHeight="1" outlineLevel="1" x14ac:dyDescent="0.25">
      <c r="A694" s="21"/>
      <c r="B694" s="16" t="s">
        <v>785</v>
      </c>
      <c r="C694" s="30"/>
      <c r="D694" s="31">
        <f>SUBTOTAL(9,D693)</f>
        <v>827018</v>
      </c>
      <c r="E694" s="32">
        <f t="shared" ref="E694:J694" si="192">SUBTOTAL(9,E693)</f>
        <v>2113259</v>
      </c>
      <c r="F694" s="31">
        <f t="shared" si="192"/>
        <v>2940277</v>
      </c>
      <c r="G694" s="31">
        <f t="shared" si="192"/>
        <v>7609090</v>
      </c>
      <c r="H694" s="31">
        <f t="shared" si="192"/>
        <v>1312000</v>
      </c>
      <c r="I694" s="31">
        <f t="shared" si="192"/>
        <v>18596087</v>
      </c>
      <c r="J694" s="31">
        <f t="shared" si="192"/>
        <v>19908087</v>
      </c>
      <c r="K694" s="33">
        <f>F694/J694</f>
        <v>0.1476925934671674</v>
      </c>
    </row>
    <row r="695" spans="1:11" ht="10.7" customHeight="1" outlineLevel="1" x14ac:dyDescent="0.25">
      <c r="A695" s="21" t="s">
        <v>918</v>
      </c>
      <c r="B695" s="15"/>
      <c r="C695" s="25"/>
      <c r="D695" s="26"/>
      <c r="E695" s="27"/>
      <c r="F695" s="26"/>
      <c r="G695" s="26"/>
      <c r="H695" s="26"/>
      <c r="I695" s="26"/>
      <c r="J695" s="26"/>
      <c r="K695" s="28"/>
    </row>
    <row r="696" spans="1:11" ht="10.7" customHeight="1" outlineLevel="2" x14ac:dyDescent="0.25">
      <c r="A696" s="15" t="s">
        <v>610</v>
      </c>
      <c r="B696" s="15" t="s">
        <v>611</v>
      </c>
      <c r="C696" s="25" t="s">
        <v>3</v>
      </c>
      <c r="D696" s="26">
        <v>305600</v>
      </c>
      <c r="E696" s="27">
        <v>172456</v>
      </c>
      <c r="F696" s="26">
        <v>478056</v>
      </c>
      <c r="G696" s="26">
        <v>6752660</v>
      </c>
      <c r="H696" s="26">
        <v>631107</v>
      </c>
      <c r="I696" s="26">
        <v>4035791</v>
      </c>
      <c r="J696" s="26">
        <v>4666898</v>
      </c>
      <c r="K696" s="28">
        <f>F696/J696</f>
        <v>0.1024354935548195</v>
      </c>
    </row>
    <row r="697" spans="1:11" s="1" customFormat="1" ht="10.7" customHeight="1" outlineLevel="1" x14ac:dyDescent="0.25">
      <c r="A697" s="21"/>
      <c r="B697" s="16" t="s">
        <v>785</v>
      </c>
      <c r="C697" s="30"/>
      <c r="D697" s="31">
        <f>SUBTOTAL(9,D696)</f>
        <v>305600</v>
      </c>
      <c r="E697" s="32">
        <f t="shared" ref="E697:J697" si="193">SUBTOTAL(9,E696)</f>
        <v>172456</v>
      </c>
      <c r="F697" s="31">
        <f t="shared" si="193"/>
        <v>478056</v>
      </c>
      <c r="G697" s="31">
        <f t="shared" si="193"/>
        <v>6752660</v>
      </c>
      <c r="H697" s="31">
        <f t="shared" si="193"/>
        <v>631107</v>
      </c>
      <c r="I697" s="31">
        <f t="shared" si="193"/>
        <v>4035791</v>
      </c>
      <c r="J697" s="31">
        <f t="shared" si="193"/>
        <v>4666898</v>
      </c>
      <c r="K697" s="33">
        <f>F697/J697</f>
        <v>0.1024354935548195</v>
      </c>
    </row>
    <row r="698" spans="1:11" ht="10.7" customHeight="1" outlineLevel="1" x14ac:dyDescent="0.25">
      <c r="A698" s="21" t="s">
        <v>919</v>
      </c>
      <c r="B698" s="15"/>
      <c r="C698" s="25"/>
      <c r="D698" s="26"/>
      <c r="E698" s="27"/>
      <c r="F698" s="26"/>
      <c r="G698" s="26"/>
      <c r="H698" s="26"/>
      <c r="I698" s="26"/>
      <c r="J698" s="26"/>
      <c r="K698" s="28"/>
    </row>
    <row r="699" spans="1:11" ht="10.7" customHeight="1" outlineLevel="2" x14ac:dyDescent="0.25">
      <c r="A699" s="15" t="s">
        <v>612</v>
      </c>
      <c r="B699" s="15" t="s">
        <v>613</v>
      </c>
      <c r="C699" s="25" t="s">
        <v>6</v>
      </c>
      <c r="D699" s="26">
        <v>2939895</v>
      </c>
      <c r="E699" s="27">
        <v>6008178</v>
      </c>
      <c r="F699" s="26">
        <v>8948073</v>
      </c>
      <c r="G699" s="26">
        <v>33332500</v>
      </c>
      <c r="H699" s="26">
        <v>7924164</v>
      </c>
      <c r="I699" s="26">
        <v>56365990</v>
      </c>
      <c r="J699" s="26">
        <v>64290154</v>
      </c>
      <c r="K699" s="28">
        <f>F699/J699</f>
        <v>0.13918263440463993</v>
      </c>
    </row>
    <row r="700" spans="1:11" s="1" customFormat="1" ht="10.7" customHeight="1" outlineLevel="1" x14ac:dyDescent="0.25">
      <c r="A700" s="21"/>
      <c r="B700" s="16" t="s">
        <v>785</v>
      </c>
      <c r="C700" s="30"/>
      <c r="D700" s="31">
        <f>SUBTOTAL(9,D699)</f>
        <v>2939895</v>
      </c>
      <c r="E700" s="32">
        <f t="shared" ref="E700:J700" si="194">SUBTOTAL(9,E699)</f>
        <v>6008178</v>
      </c>
      <c r="F700" s="31">
        <f t="shared" si="194"/>
        <v>8948073</v>
      </c>
      <c r="G700" s="31">
        <f t="shared" si="194"/>
        <v>33332500</v>
      </c>
      <c r="H700" s="31">
        <f t="shared" si="194"/>
        <v>7924164</v>
      </c>
      <c r="I700" s="31">
        <f t="shared" si="194"/>
        <v>56365990</v>
      </c>
      <c r="J700" s="31">
        <f t="shared" si="194"/>
        <v>64290154</v>
      </c>
      <c r="K700" s="33">
        <f>F700/J700</f>
        <v>0.13918263440463993</v>
      </c>
    </row>
    <row r="701" spans="1:11" ht="10.7" customHeight="1" outlineLevel="1" x14ac:dyDescent="0.25">
      <c r="A701" s="21" t="s">
        <v>920</v>
      </c>
      <c r="B701" s="15"/>
      <c r="C701" s="25"/>
      <c r="D701" s="26"/>
      <c r="E701" s="27"/>
      <c r="F701" s="26"/>
      <c r="G701" s="26"/>
      <c r="H701" s="26"/>
      <c r="I701" s="26"/>
      <c r="J701" s="26"/>
      <c r="K701" s="28"/>
    </row>
    <row r="702" spans="1:11" ht="10.7" customHeight="1" outlineLevel="2" x14ac:dyDescent="0.25">
      <c r="A702" s="15" t="s">
        <v>621</v>
      </c>
      <c r="B702" s="15" t="s">
        <v>615</v>
      </c>
      <c r="C702" s="25" t="s">
        <v>3</v>
      </c>
      <c r="D702" s="26">
        <v>7187247</v>
      </c>
      <c r="E702" s="27">
        <v>1808342</v>
      </c>
      <c r="F702" s="26">
        <f>SUM(D702:E702)</f>
        <v>8995589</v>
      </c>
      <c r="G702" s="26">
        <v>154208555</v>
      </c>
      <c r="H702" s="26">
        <v>114065094</v>
      </c>
      <c r="I702" s="26">
        <v>569939882</v>
      </c>
      <c r="J702" s="26">
        <v>684004976</v>
      </c>
      <c r="K702" s="28">
        <f t="shared" ref="K702:K710" si="195">F702/J702</f>
        <v>1.315135023228252E-2</v>
      </c>
    </row>
    <row r="703" spans="1:11" ht="10.7" customHeight="1" outlineLevel="2" x14ac:dyDescent="0.25">
      <c r="A703" s="15" t="s">
        <v>617</v>
      </c>
      <c r="B703" s="15" t="s">
        <v>615</v>
      </c>
      <c r="C703" s="25" t="s">
        <v>10</v>
      </c>
      <c r="D703" s="26">
        <v>12041865</v>
      </c>
      <c r="E703" s="27">
        <v>421478984</v>
      </c>
      <c r="F703" s="26">
        <f t="shared" ref="F703:F709" si="196">SUM(D703:E703)</f>
        <v>433520849</v>
      </c>
      <c r="G703" s="26">
        <v>971638408</v>
      </c>
      <c r="H703" s="26">
        <v>2972720211</v>
      </c>
      <c r="I703" s="26">
        <v>4044630567</v>
      </c>
      <c r="J703" s="26">
        <v>7017350778</v>
      </c>
      <c r="K703" s="28">
        <f t="shared" si="195"/>
        <v>6.1778420762308939E-2</v>
      </c>
    </row>
    <row r="704" spans="1:11" ht="10.7" customHeight="1" outlineLevel="2" x14ac:dyDescent="0.25">
      <c r="A704" s="15" t="s">
        <v>618</v>
      </c>
      <c r="B704" s="15" t="s">
        <v>615</v>
      </c>
      <c r="C704" s="25" t="s">
        <v>3</v>
      </c>
      <c r="D704" s="26">
        <v>900088</v>
      </c>
      <c r="E704" s="27">
        <v>176234</v>
      </c>
      <c r="F704" s="26">
        <f t="shared" si="196"/>
        <v>1076322</v>
      </c>
      <c r="G704" s="26">
        <v>40549061</v>
      </c>
      <c r="H704" s="26">
        <v>60356196</v>
      </c>
      <c r="I704" s="26">
        <v>0</v>
      </c>
      <c r="J704" s="26">
        <v>60356196</v>
      </c>
      <c r="K704" s="28">
        <f t="shared" si="195"/>
        <v>1.7832833600049943E-2</v>
      </c>
    </row>
    <row r="705" spans="1:11" ht="10.7" customHeight="1" outlineLevel="2" x14ac:dyDescent="0.25">
      <c r="A705" s="15" t="s">
        <v>622</v>
      </c>
      <c r="B705" s="15" t="s">
        <v>615</v>
      </c>
      <c r="C705" s="25" t="s">
        <v>10</v>
      </c>
      <c r="D705" s="26">
        <v>0</v>
      </c>
      <c r="E705" s="27">
        <v>827000</v>
      </c>
      <c r="F705" s="26">
        <f t="shared" si="196"/>
        <v>827000</v>
      </c>
      <c r="G705" s="26">
        <v>19465000</v>
      </c>
      <c r="H705" s="26">
        <v>90659000</v>
      </c>
      <c r="I705" s="26">
        <v>0</v>
      </c>
      <c r="J705" s="26">
        <v>90659000</v>
      </c>
      <c r="K705" s="28">
        <f t="shared" si="195"/>
        <v>9.122094883023197E-3</v>
      </c>
    </row>
    <row r="706" spans="1:11" ht="10.7" customHeight="1" outlineLevel="2" x14ac:dyDescent="0.25">
      <c r="A706" s="15" t="s">
        <v>619</v>
      </c>
      <c r="B706" s="15" t="s">
        <v>615</v>
      </c>
      <c r="C706" s="25" t="s">
        <v>3</v>
      </c>
      <c r="D706" s="26">
        <v>1276366</v>
      </c>
      <c r="E706" s="27">
        <v>594906</v>
      </c>
      <c r="F706" s="26">
        <f t="shared" si="196"/>
        <v>1871272</v>
      </c>
      <c r="G706" s="26">
        <v>9668794</v>
      </c>
      <c r="H706" s="26">
        <v>99790258</v>
      </c>
      <c r="I706" s="26">
        <v>0</v>
      </c>
      <c r="J706" s="26">
        <v>99790258</v>
      </c>
      <c r="K706" s="28">
        <f t="shared" si="195"/>
        <v>1.8752050926654582E-2</v>
      </c>
    </row>
    <row r="707" spans="1:11" ht="10.7" customHeight="1" outlineLevel="2" x14ac:dyDescent="0.25">
      <c r="A707" s="15" t="s">
        <v>620</v>
      </c>
      <c r="B707" s="15" t="s">
        <v>615</v>
      </c>
      <c r="C707" s="25" t="s">
        <v>3</v>
      </c>
      <c r="D707" s="26">
        <v>1498323</v>
      </c>
      <c r="E707" s="27">
        <v>486592</v>
      </c>
      <c r="F707" s="26">
        <f t="shared" si="196"/>
        <v>1984915</v>
      </c>
      <c r="G707" s="26">
        <v>32520455</v>
      </c>
      <c r="H707" s="26">
        <v>97710078</v>
      </c>
      <c r="I707" s="26">
        <v>72895640</v>
      </c>
      <c r="J707" s="26">
        <v>170605718</v>
      </c>
      <c r="K707" s="28">
        <f t="shared" si="195"/>
        <v>1.1634516259296773E-2</v>
      </c>
    </row>
    <row r="708" spans="1:11" ht="10.7" customHeight="1" outlineLevel="2" x14ac:dyDescent="0.25">
      <c r="A708" s="15" t="s">
        <v>616</v>
      </c>
      <c r="B708" s="15" t="s">
        <v>615</v>
      </c>
      <c r="C708" s="25" t="s">
        <v>3</v>
      </c>
      <c r="D708" s="26">
        <v>95270062</v>
      </c>
      <c r="E708" s="27">
        <v>101926804</v>
      </c>
      <c r="F708" s="26">
        <f t="shared" si="196"/>
        <v>197196866</v>
      </c>
      <c r="G708" s="26">
        <v>537139327</v>
      </c>
      <c r="H708" s="26">
        <v>2508824500</v>
      </c>
      <c r="I708" s="26">
        <v>1620264106</v>
      </c>
      <c r="J708" s="26">
        <v>4129088604</v>
      </c>
      <c r="K708" s="28">
        <f t="shared" si="195"/>
        <v>4.7757964265762703E-2</v>
      </c>
    </row>
    <row r="709" spans="1:11" ht="10.7" customHeight="1" outlineLevel="2" x14ac:dyDescent="0.25">
      <c r="A709" s="15" t="s">
        <v>614</v>
      </c>
      <c r="B709" s="15" t="s">
        <v>615</v>
      </c>
      <c r="C709" s="25" t="s">
        <v>6</v>
      </c>
      <c r="D709" s="26">
        <v>17162045</v>
      </c>
      <c r="E709" s="27">
        <v>0</v>
      </c>
      <c r="F709" s="26">
        <f t="shared" si="196"/>
        <v>17162045</v>
      </c>
      <c r="G709" s="26">
        <v>151387192</v>
      </c>
      <c r="H709" s="26">
        <v>85902624</v>
      </c>
      <c r="I709" s="26">
        <v>539670356</v>
      </c>
      <c r="J709" s="26">
        <v>625572981</v>
      </c>
      <c r="K709" s="28">
        <f t="shared" si="195"/>
        <v>2.7434121231652106E-2</v>
      </c>
    </row>
    <row r="710" spans="1:11" s="1" customFormat="1" ht="10.7" customHeight="1" outlineLevel="1" x14ac:dyDescent="0.25">
      <c r="A710" s="21"/>
      <c r="B710" s="16" t="s">
        <v>785</v>
      </c>
      <c r="C710" s="30"/>
      <c r="D710" s="32">
        <f>SUBTOTAL(9,D702:D709)</f>
        <v>135335996</v>
      </c>
      <c r="E710" s="32">
        <f t="shared" ref="E710:J710" si="197">SUBTOTAL(9,E702:E709)</f>
        <v>527298862</v>
      </c>
      <c r="F710" s="32">
        <f t="shared" si="197"/>
        <v>662634858</v>
      </c>
      <c r="G710" s="32">
        <f t="shared" si="197"/>
        <v>1916576792</v>
      </c>
      <c r="H710" s="32">
        <f t="shared" si="197"/>
        <v>6030027961</v>
      </c>
      <c r="I710" s="32">
        <f t="shared" si="197"/>
        <v>6847400551</v>
      </c>
      <c r="J710" s="32">
        <f t="shared" si="197"/>
        <v>12877428511</v>
      </c>
      <c r="K710" s="33">
        <f t="shared" si="195"/>
        <v>5.1457079139206413E-2</v>
      </c>
    </row>
    <row r="711" spans="1:11" ht="10.7" customHeight="1" outlineLevel="1" x14ac:dyDescent="0.25">
      <c r="A711" s="21" t="s">
        <v>921</v>
      </c>
      <c r="B711" s="15"/>
      <c r="C711" s="25"/>
      <c r="D711" s="26"/>
      <c r="E711" s="27"/>
      <c r="F711" s="26"/>
      <c r="G711" s="26"/>
      <c r="H711" s="26"/>
      <c r="I711" s="26"/>
      <c r="J711" s="26"/>
      <c r="K711" s="28"/>
    </row>
    <row r="712" spans="1:11" ht="10.7" customHeight="1" outlineLevel="2" x14ac:dyDescent="0.25">
      <c r="A712" s="15" t="s">
        <v>623</v>
      </c>
      <c r="B712" s="15" t="s">
        <v>624</v>
      </c>
      <c r="C712" s="25" t="s">
        <v>6</v>
      </c>
      <c r="D712" s="26">
        <v>1841246</v>
      </c>
      <c r="E712" s="27">
        <v>5280175</v>
      </c>
      <c r="F712" s="26">
        <v>7121421</v>
      </c>
      <c r="G712" s="26">
        <v>22826800</v>
      </c>
      <c r="H712" s="26">
        <v>8206570</v>
      </c>
      <c r="I712" s="26">
        <v>64914260</v>
      </c>
      <c r="J712" s="26">
        <v>73120830</v>
      </c>
      <c r="K712" s="28">
        <f>F712/J712</f>
        <v>9.7392507716337465E-2</v>
      </c>
    </row>
    <row r="713" spans="1:11" s="1" customFormat="1" ht="10.7" customHeight="1" outlineLevel="1" x14ac:dyDescent="0.25">
      <c r="A713" s="21"/>
      <c r="B713" s="16" t="s">
        <v>785</v>
      </c>
      <c r="C713" s="30"/>
      <c r="D713" s="31">
        <f>SUBTOTAL(9,D712)</f>
        <v>1841246</v>
      </c>
      <c r="E713" s="32">
        <f t="shared" ref="E713:J713" si="198">SUBTOTAL(9,E712)</f>
        <v>5280175</v>
      </c>
      <c r="F713" s="31">
        <f t="shared" si="198"/>
        <v>7121421</v>
      </c>
      <c r="G713" s="31">
        <f t="shared" si="198"/>
        <v>22826800</v>
      </c>
      <c r="H713" s="31">
        <f t="shared" si="198"/>
        <v>8206570</v>
      </c>
      <c r="I713" s="31">
        <f t="shared" si="198"/>
        <v>64914260</v>
      </c>
      <c r="J713" s="31">
        <f t="shared" si="198"/>
        <v>73120830</v>
      </c>
      <c r="K713" s="33">
        <f>F713/J713</f>
        <v>9.7392507716337465E-2</v>
      </c>
    </row>
    <row r="714" spans="1:11" ht="10.7" customHeight="1" outlineLevel="1" x14ac:dyDescent="0.25">
      <c r="A714" s="21" t="s">
        <v>922</v>
      </c>
      <c r="B714" s="15"/>
      <c r="C714" s="25"/>
      <c r="D714" s="26"/>
      <c r="E714" s="27"/>
      <c r="F714" s="26"/>
      <c r="G714" s="26"/>
      <c r="H714" s="26"/>
      <c r="I714" s="26"/>
      <c r="J714" s="26"/>
      <c r="K714" s="28"/>
    </row>
    <row r="715" spans="1:11" ht="10.7" customHeight="1" outlineLevel="2" x14ac:dyDescent="0.25">
      <c r="A715" s="15" t="s">
        <v>625</v>
      </c>
      <c r="B715" s="15" t="s">
        <v>626</v>
      </c>
      <c r="C715" s="25" t="s">
        <v>6</v>
      </c>
      <c r="D715" s="26">
        <v>6756491</v>
      </c>
      <c r="E715" s="27">
        <v>1169568</v>
      </c>
      <c r="F715" s="26">
        <v>7926059</v>
      </c>
      <c r="G715" s="26">
        <v>32003955</v>
      </c>
      <c r="H715" s="26">
        <v>13190654</v>
      </c>
      <c r="I715" s="26">
        <v>54542132</v>
      </c>
      <c r="J715" s="26">
        <v>67732786</v>
      </c>
      <c r="K715" s="28">
        <f>F715/J715</f>
        <v>0.11701953319918068</v>
      </c>
    </row>
    <row r="716" spans="1:11" s="1" customFormat="1" ht="10.7" customHeight="1" outlineLevel="1" x14ac:dyDescent="0.25">
      <c r="A716" s="21"/>
      <c r="B716" s="16" t="s">
        <v>785</v>
      </c>
      <c r="C716" s="30"/>
      <c r="D716" s="31">
        <f>SUBTOTAL(9,D715)</f>
        <v>6756491</v>
      </c>
      <c r="E716" s="32">
        <f t="shared" ref="E716:J716" si="199">SUBTOTAL(9,E715)</f>
        <v>1169568</v>
      </c>
      <c r="F716" s="31">
        <f t="shared" si="199"/>
        <v>7926059</v>
      </c>
      <c r="G716" s="31">
        <f t="shared" si="199"/>
        <v>32003955</v>
      </c>
      <c r="H716" s="31">
        <f t="shared" si="199"/>
        <v>13190654</v>
      </c>
      <c r="I716" s="31">
        <f t="shared" si="199"/>
        <v>54542132</v>
      </c>
      <c r="J716" s="31">
        <f t="shared" si="199"/>
        <v>67732786</v>
      </c>
      <c r="K716" s="33">
        <f>F716/J716</f>
        <v>0.11701953319918068</v>
      </c>
    </row>
    <row r="717" spans="1:11" ht="10.7" customHeight="1" outlineLevel="1" x14ac:dyDescent="0.25">
      <c r="A717" s="21" t="s">
        <v>923</v>
      </c>
      <c r="B717" s="15"/>
      <c r="C717" s="25"/>
      <c r="D717" s="26"/>
      <c r="E717" s="27"/>
      <c r="F717" s="26"/>
      <c r="G717" s="26"/>
      <c r="H717" s="26"/>
      <c r="I717" s="26"/>
      <c r="J717" s="26"/>
      <c r="K717" s="28"/>
    </row>
    <row r="718" spans="1:11" ht="10.7" customHeight="1" outlineLevel="2" x14ac:dyDescent="0.25">
      <c r="A718" s="15" t="s">
        <v>627</v>
      </c>
      <c r="B718" s="15" t="s">
        <v>628</v>
      </c>
      <c r="C718" s="25" t="s">
        <v>6</v>
      </c>
      <c r="D718" s="26">
        <v>6057722</v>
      </c>
      <c r="E718" s="27">
        <v>1711764</v>
      </c>
      <c r="F718" s="26">
        <v>7769486</v>
      </c>
      <c r="G718" s="26">
        <v>10065033</v>
      </c>
      <c r="H718" s="26">
        <v>1359771</v>
      </c>
      <c r="I718" s="26">
        <v>23639115</v>
      </c>
      <c r="J718" s="26">
        <v>24998888</v>
      </c>
      <c r="K718" s="28">
        <f>F718/J718</f>
        <v>0.31079326408438646</v>
      </c>
    </row>
    <row r="719" spans="1:11" s="1" customFormat="1" ht="10.7" customHeight="1" outlineLevel="1" x14ac:dyDescent="0.25">
      <c r="A719" s="21"/>
      <c r="B719" s="16" t="s">
        <v>785</v>
      </c>
      <c r="C719" s="30"/>
      <c r="D719" s="31">
        <f>SUBTOTAL(9,D718)</f>
        <v>6057722</v>
      </c>
      <c r="E719" s="32">
        <f t="shared" ref="E719:J719" si="200">SUBTOTAL(9,E718)</f>
        <v>1711764</v>
      </c>
      <c r="F719" s="31">
        <f t="shared" si="200"/>
        <v>7769486</v>
      </c>
      <c r="G719" s="31">
        <f t="shared" si="200"/>
        <v>10065033</v>
      </c>
      <c r="H719" s="31">
        <f t="shared" si="200"/>
        <v>1359771</v>
      </c>
      <c r="I719" s="31">
        <f t="shared" si="200"/>
        <v>23639115</v>
      </c>
      <c r="J719" s="31">
        <f t="shared" si="200"/>
        <v>24998888</v>
      </c>
      <c r="K719" s="33">
        <f>F719/J719</f>
        <v>0.31079326408438646</v>
      </c>
    </row>
    <row r="720" spans="1:11" ht="10.7" customHeight="1" outlineLevel="1" x14ac:dyDescent="0.25">
      <c r="A720" s="21" t="s">
        <v>924</v>
      </c>
      <c r="B720" s="15"/>
      <c r="C720" s="25"/>
      <c r="D720" s="26"/>
      <c r="E720" s="27"/>
      <c r="F720" s="26"/>
      <c r="G720" s="26"/>
      <c r="H720" s="26"/>
      <c r="I720" s="26"/>
      <c r="J720" s="26"/>
      <c r="K720" s="28"/>
    </row>
    <row r="721" spans="1:11" ht="10.7" customHeight="1" outlineLevel="2" x14ac:dyDescent="0.25">
      <c r="A721" s="15" t="s">
        <v>629</v>
      </c>
      <c r="B721" s="15" t="s">
        <v>630</v>
      </c>
      <c r="C721" s="25" t="s">
        <v>6</v>
      </c>
      <c r="D721" s="26">
        <v>207096</v>
      </c>
      <c r="E721" s="27">
        <v>89098</v>
      </c>
      <c r="F721" s="26">
        <v>296194</v>
      </c>
      <c r="G721" s="26">
        <v>11984947</v>
      </c>
      <c r="H721" s="26">
        <v>1818255</v>
      </c>
      <c r="I721" s="26">
        <v>11046847</v>
      </c>
      <c r="J721" s="26">
        <v>12865102</v>
      </c>
      <c r="K721" s="28">
        <f>F721/J721</f>
        <v>2.3023058814457903E-2</v>
      </c>
    </row>
    <row r="722" spans="1:11" s="1" customFormat="1" ht="10.7" customHeight="1" outlineLevel="1" x14ac:dyDescent="0.25">
      <c r="A722" s="21"/>
      <c r="B722" s="16" t="s">
        <v>785</v>
      </c>
      <c r="C722" s="30"/>
      <c r="D722" s="31">
        <f>SUBTOTAL(9,D721)</f>
        <v>207096</v>
      </c>
      <c r="E722" s="32">
        <f t="shared" ref="E722:J722" si="201">SUBTOTAL(9,E721)</f>
        <v>89098</v>
      </c>
      <c r="F722" s="31">
        <f t="shared" si="201"/>
        <v>296194</v>
      </c>
      <c r="G722" s="31">
        <f t="shared" si="201"/>
        <v>11984947</v>
      </c>
      <c r="H722" s="31">
        <f t="shared" si="201"/>
        <v>1818255</v>
      </c>
      <c r="I722" s="31">
        <f t="shared" si="201"/>
        <v>11046847</v>
      </c>
      <c r="J722" s="31">
        <f t="shared" si="201"/>
        <v>12865102</v>
      </c>
      <c r="K722" s="33">
        <f>F722/J722</f>
        <v>2.3023058814457903E-2</v>
      </c>
    </row>
    <row r="723" spans="1:11" ht="10.7" customHeight="1" outlineLevel="1" x14ac:dyDescent="0.25">
      <c r="A723" s="21" t="s">
        <v>925</v>
      </c>
      <c r="B723" s="15"/>
      <c r="C723" s="25"/>
      <c r="D723" s="26"/>
      <c r="E723" s="27"/>
      <c r="F723" s="26"/>
      <c r="G723" s="26"/>
      <c r="H723" s="26"/>
      <c r="I723" s="26"/>
      <c r="J723" s="26"/>
      <c r="K723" s="28"/>
    </row>
    <row r="724" spans="1:11" ht="10.7" customHeight="1" outlineLevel="2" x14ac:dyDescent="0.25">
      <c r="A724" s="15" t="s">
        <v>631</v>
      </c>
      <c r="B724" s="15" t="s">
        <v>632</v>
      </c>
      <c r="C724" s="25" t="s">
        <v>6</v>
      </c>
      <c r="D724" s="26">
        <v>405296</v>
      </c>
      <c r="E724" s="27">
        <v>1684124</v>
      </c>
      <c r="F724" s="26">
        <v>2089420</v>
      </c>
      <c r="G724" s="26">
        <v>9215658</v>
      </c>
      <c r="H724" s="26">
        <v>902628</v>
      </c>
      <c r="I724" s="26">
        <v>14409003</v>
      </c>
      <c r="J724" s="26">
        <v>15311631</v>
      </c>
      <c r="K724" s="28">
        <f>F724/J724</f>
        <v>0.1364596625924436</v>
      </c>
    </row>
    <row r="725" spans="1:11" s="1" customFormat="1" ht="10.7" customHeight="1" outlineLevel="1" x14ac:dyDescent="0.25">
      <c r="A725" s="21"/>
      <c r="B725" s="16" t="s">
        <v>785</v>
      </c>
      <c r="C725" s="30"/>
      <c r="D725" s="31">
        <f>SUBTOTAL(9,D724)</f>
        <v>405296</v>
      </c>
      <c r="E725" s="32">
        <f t="shared" ref="E725:J725" si="202">SUBTOTAL(9,E724)</f>
        <v>1684124</v>
      </c>
      <c r="F725" s="31">
        <f t="shared" si="202"/>
        <v>2089420</v>
      </c>
      <c r="G725" s="31">
        <f t="shared" si="202"/>
        <v>9215658</v>
      </c>
      <c r="H725" s="31">
        <f t="shared" si="202"/>
        <v>902628</v>
      </c>
      <c r="I725" s="31">
        <f t="shared" si="202"/>
        <v>14409003</v>
      </c>
      <c r="J725" s="31">
        <f t="shared" si="202"/>
        <v>15311631</v>
      </c>
      <c r="K725" s="33">
        <f>F725/J725</f>
        <v>0.1364596625924436</v>
      </c>
    </row>
    <row r="726" spans="1:11" ht="10.7" customHeight="1" outlineLevel="1" x14ac:dyDescent="0.25">
      <c r="A726" s="21" t="s">
        <v>926</v>
      </c>
      <c r="B726" s="15"/>
      <c r="C726" s="25"/>
      <c r="D726" s="26"/>
      <c r="E726" s="27"/>
      <c r="F726" s="26"/>
      <c r="G726" s="26"/>
      <c r="H726" s="26"/>
      <c r="I726" s="26"/>
      <c r="J726" s="26"/>
      <c r="K726" s="28"/>
    </row>
    <row r="727" spans="1:11" ht="10.7" customHeight="1" outlineLevel="2" x14ac:dyDescent="0.25">
      <c r="A727" s="15" t="s">
        <v>633</v>
      </c>
      <c r="B727" s="15" t="s">
        <v>634</v>
      </c>
      <c r="C727" s="25" t="s">
        <v>10</v>
      </c>
      <c r="D727" s="26">
        <v>1135529</v>
      </c>
      <c r="E727" s="27">
        <v>578631</v>
      </c>
      <c r="F727" s="26">
        <v>1714160</v>
      </c>
      <c r="G727" s="26">
        <v>8320881</v>
      </c>
      <c r="H727" s="26">
        <v>1979997</v>
      </c>
      <c r="I727" s="26">
        <v>12243352</v>
      </c>
      <c r="J727" s="26">
        <v>14223349</v>
      </c>
      <c r="K727" s="28">
        <f>F727/J727</f>
        <v>0.12051732682647386</v>
      </c>
    </row>
    <row r="728" spans="1:11" s="1" customFormat="1" ht="10.7" customHeight="1" outlineLevel="1" thickBot="1" x14ac:dyDescent="0.3">
      <c r="A728" s="22"/>
      <c r="B728" s="14" t="s">
        <v>785</v>
      </c>
      <c r="C728" s="34"/>
      <c r="D728" s="35">
        <f>SUBTOTAL(9,D727)</f>
        <v>1135529</v>
      </c>
      <c r="E728" s="36">
        <f t="shared" ref="E728:J728" si="203">SUBTOTAL(9,E727)</f>
        <v>578631</v>
      </c>
      <c r="F728" s="35">
        <f t="shared" si="203"/>
        <v>1714160</v>
      </c>
      <c r="G728" s="35">
        <f t="shared" si="203"/>
        <v>8320881</v>
      </c>
      <c r="H728" s="35">
        <f t="shared" si="203"/>
        <v>1979997</v>
      </c>
      <c r="I728" s="35">
        <f t="shared" si="203"/>
        <v>12243352</v>
      </c>
      <c r="J728" s="35">
        <f t="shared" si="203"/>
        <v>14223349</v>
      </c>
      <c r="K728" s="37">
        <f>F728/J728</f>
        <v>0.12051732682647386</v>
      </c>
    </row>
    <row r="729" spans="1:11" ht="10.7" customHeight="1" outlineLevel="1" x14ac:dyDescent="0.25">
      <c r="A729" s="21" t="s">
        <v>927</v>
      </c>
      <c r="B729" s="15"/>
      <c r="C729" s="25"/>
      <c r="D729" s="26"/>
      <c r="E729" s="27"/>
      <c r="F729" s="26"/>
      <c r="G729" s="26"/>
      <c r="H729" s="26"/>
      <c r="I729" s="26"/>
      <c r="J729" s="26"/>
      <c r="K729" s="28"/>
    </row>
    <row r="730" spans="1:11" ht="10.7" customHeight="1" outlineLevel="2" x14ac:dyDescent="0.25">
      <c r="A730" s="15" t="s">
        <v>234</v>
      </c>
      <c r="B730" s="15" t="s">
        <v>669</v>
      </c>
      <c r="C730" s="25" t="s">
        <v>3</v>
      </c>
      <c r="D730" s="26">
        <v>266750</v>
      </c>
      <c r="E730" s="27">
        <v>1075331</v>
      </c>
      <c r="F730" s="26">
        <f>SUM(D730:E730)</f>
        <v>1342081</v>
      </c>
      <c r="G730" s="26">
        <v>36935427</v>
      </c>
      <c r="H730" s="26">
        <v>5639441</v>
      </c>
      <c r="I730" s="26">
        <v>144019868</v>
      </c>
      <c r="J730" s="26">
        <v>149659309</v>
      </c>
      <c r="K730" s="28">
        <f t="shared" ref="K730:K762" si="204">F730/J730</f>
        <v>8.9675744794465145E-3</v>
      </c>
    </row>
    <row r="731" spans="1:11" ht="10.7" customHeight="1" outlineLevel="2" x14ac:dyDescent="0.25">
      <c r="A731" s="15" t="s">
        <v>641</v>
      </c>
      <c r="B731" s="15" t="s">
        <v>642</v>
      </c>
      <c r="C731" s="25" t="s">
        <v>10</v>
      </c>
      <c r="D731" s="26">
        <v>43933241</v>
      </c>
      <c r="E731" s="27">
        <v>53279897</v>
      </c>
      <c r="F731" s="26">
        <f t="shared" ref="F731:F762" si="205">SUM(D731:E731)</f>
        <v>97213138</v>
      </c>
      <c r="G731" s="26">
        <v>563406419</v>
      </c>
      <c r="H731" s="26">
        <v>1203537437</v>
      </c>
      <c r="I731" s="26">
        <v>632372653</v>
      </c>
      <c r="J731" s="26">
        <v>1835910090</v>
      </c>
      <c r="K731" s="28">
        <f t="shared" si="204"/>
        <v>5.2950925281967376E-2</v>
      </c>
    </row>
    <row r="732" spans="1:11" ht="10.7" customHeight="1" outlineLevel="2" x14ac:dyDescent="0.25">
      <c r="A732" s="15" t="s">
        <v>663</v>
      </c>
      <c r="B732" s="15" t="s">
        <v>642</v>
      </c>
      <c r="C732" s="25" t="s">
        <v>3</v>
      </c>
      <c r="D732" s="26">
        <v>1015233</v>
      </c>
      <c r="E732" s="27">
        <v>298113</v>
      </c>
      <c r="F732" s="26">
        <f t="shared" si="205"/>
        <v>1313346</v>
      </c>
      <c r="G732" s="26">
        <v>21451995</v>
      </c>
      <c r="H732" s="26">
        <v>30561230</v>
      </c>
      <c r="I732" s="26">
        <v>5943559</v>
      </c>
      <c r="J732" s="26">
        <v>36504789</v>
      </c>
      <c r="K732" s="28">
        <f t="shared" si="204"/>
        <v>3.597736176478105E-2</v>
      </c>
    </row>
    <row r="733" spans="1:11" ht="10.7" customHeight="1" outlineLevel="2" x14ac:dyDescent="0.25">
      <c r="A733" s="15" t="s">
        <v>648</v>
      </c>
      <c r="B733" s="15" t="s">
        <v>649</v>
      </c>
      <c r="C733" s="25" t="s">
        <v>10</v>
      </c>
      <c r="D733" s="26">
        <v>34459096</v>
      </c>
      <c r="E733" s="27">
        <v>43061447</v>
      </c>
      <c r="F733" s="26">
        <f t="shared" si="205"/>
        <v>77520543</v>
      </c>
      <c r="G733" s="26">
        <v>365298486</v>
      </c>
      <c r="H733" s="26">
        <v>685836217</v>
      </c>
      <c r="I733" s="26">
        <v>560517476</v>
      </c>
      <c r="J733" s="26">
        <v>1246353693</v>
      </c>
      <c r="K733" s="28">
        <f t="shared" si="204"/>
        <v>6.219786841839927E-2</v>
      </c>
    </row>
    <row r="734" spans="1:11" ht="10.7" customHeight="1" outlineLevel="2" x14ac:dyDescent="0.25">
      <c r="A734" s="15" t="s">
        <v>664</v>
      </c>
      <c r="B734" s="15" t="s">
        <v>636</v>
      </c>
      <c r="C734" s="25" t="s">
        <v>3</v>
      </c>
      <c r="D734" s="26">
        <v>1216125</v>
      </c>
      <c r="E734" s="27">
        <v>1353027</v>
      </c>
      <c r="F734" s="26">
        <f t="shared" si="205"/>
        <v>2569152</v>
      </c>
      <c r="G734" s="26">
        <v>139738941</v>
      </c>
      <c r="H734" s="26">
        <v>131602323</v>
      </c>
      <c r="I734" s="26">
        <v>261941742</v>
      </c>
      <c r="J734" s="26">
        <v>393544065</v>
      </c>
      <c r="K734" s="28">
        <f t="shared" si="204"/>
        <v>6.5282448104000759E-3</v>
      </c>
    </row>
    <row r="735" spans="1:11" ht="10.7" customHeight="1" outlineLevel="2" x14ac:dyDescent="0.25">
      <c r="A735" s="15" t="s">
        <v>659</v>
      </c>
      <c r="B735" s="15" t="s">
        <v>642</v>
      </c>
      <c r="C735" s="25" t="s">
        <v>3</v>
      </c>
      <c r="D735" s="26">
        <v>230728</v>
      </c>
      <c r="E735" s="27">
        <v>319281</v>
      </c>
      <c r="F735" s="26">
        <f t="shared" si="205"/>
        <v>550009</v>
      </c>
      <c r="G735" s="26">
        <v>129643609</v>
      </c>
      <c r="H735" s="26">
        <v>96876288</v>
      </c>
      <c r="I735" s="26">
        <v>236532055</v>
      </c>
      <c r="J735" s="26">
        <v>333408343</v>
      </c>
      <c r="K735" s="28">
        <f t="shared" si="204"/>
        <v>1.6496557796095701E-3</v>
      </c>
    </row>
    <row r="736" spans="1:11" ht="10.7" customHeight="1" outlineLevel="2" x14ac:dyDescent="0.25">
      <c r="A736" s="15" t="s">
        <v>643</v>
      </c>
      <c r="B736" s="15" t="s">
        <v>642</v>
      </c>
      <c r="C736" s="25" t="s">
        <v>10</v>
      </c>
      <c r="D736" s="26">
        <v>64468138</v>
      </c>
      <c r="E736" s="27">
        <v>35382377</v>
      </c>
      <c r="F736" s="26">
        <f t="shared" si="205"/>
        <v>99850515</v>
      </c>
      <c r="G736" s="26">
        <v>1622879634</v>
      </c>
      <c r="H736" s="26">
        <v>1845645454</v>
      </c>
      <c r="I736" s="26">
        <v>1547079072</v>
      </c>
      <c r="J736" s="26">
        <v>3392724526</v>
      </c>
      <c r="K736" s="28">
        <f t="shared" si="204"/>
        <v>2.943077583658792E-2</v>
      </c>
    </row>
    <row r="737" spans="1:11" ht="10.7" customHeight="1" outlineLevel="2" x14ac:dyDescent="0.25">
      <c r="A737" s="15" t="s">
        <v>655</v>
      </c>
      <c r="B737" s="15" t="s">
        <v>636</v>
      </c>
      <c r="C737" s="25" t="s">
        <v>3</v>
      </c>
      <c r="D737" s="26">
        <v>1736058</v>
      </c>
      <c r="E737" s="27">
        <v>73438</v>
      </c>
      <c r="F737" s="26">
        <f t="shared" si="205"/>
        <v>1809496</v>
      </c>
      <c r="G737" s="26">
        <v>37201337</v>
      </c>
      <c r="H737" s="26">
        <v>51597559</v>
      </c>
      <c r="I737" s="26">
        <v>0</v>
      </c>
      <c r="J737" s="26">
        <v>51597559</v>
      </c>
      <c r="K737" s="28">
        <f t="shared" si="204"/>
        <v>3.5069410938606611E-2</v>
      </c>
    </row>
    <row r="738" spans="1:11" ht="10.7" customHeight="1" outlineLevel="2" x14ac:dyDescent="0.25">
      <c r="A738" s="15" t="s">
        <v>656</v>
      </c>
      <c r="B738" s="15" t="s">
        <v>642</v>
      </c>
      <c r="C738" s="25" t="s">
        <v>3</v>
      </c>
      <c r="D738" s="26">
        <v>762151</v>
      </c>
      <c r="E738" s="27">
        <v>0</v>
      </c>
      <c r="F738" s="26">
        <f t="shared" si="205"/>
        <v>762151</v>
      </c>
      <c r="G738" s="26">
        <v>37139884</v>
      </c>
      <c r="H738" s="26">
        <v>49732842</v>
      </c>
      <c r="I738" s="27" t="s">
        <v>995</v>
      </c>
      <c r="J738" s="27" t="s">
        <v>1053</v>
      </c>
      <c r="K738" s="38" t="s">
        <v>1054</v>
      </c>
    </row>
    <row r="739" spans="1:11" ht="10.7" customHeight="1" outlineLevel="2" x14ac:dyDescent="0.25">
      <c r="A739" s="15" t="s">
        <v>665</v>
      </c>
      <c r="B739" s="15" t="s">
        <v>640</v>
      </c>
      <c r="C739" s="25" t="s">
        <v>3</v>
      </c>
      <c r="D739" s="26">
        <v>396019</v>
      </c>
      <c r="E739" s="27">
        <v>107319</v>
      </c>
      <c r="F739" s="26">
        <f t="shared" si="205"/>
        <v>503338</v>
      </c>
      <c r="G739" s="26">
        <v>33631472</v>
      </c>
      <c r="H739" s="26">
        <v>54302659</v>
      </c>
      <c r="I739" s="26">
        <v>0</v>
      </c>
      <c r="J739" s="26">
        <v>54302659</v>
      </c>
      <c r="K739" s="28">
        <f t="shared" si="204"/>
        <v>9.2691225304455168E-3</v>
      </c>
    </row>
    <row r="740" spans="1:11" ht="10.7" customHeight="1" outlineLevel="2" x14ac:dyDescent="0.25">
      <c r="A740" s="15" t="s">
        <v>647</v>
      </c>
      <c r="B740" s="15" t="s">
        <v>642</v>
      </c>
      <c r="C740" s="25" t="s">
        <v>6</v>
      </c>
      <c r="D740" s="26">
        <v>130440872</v>
      </c>
      <c r="E740" s="27">
        <v>1143452153</v>
      </c>
      <c r="F740" s="26">
        <f t="shared" si="205"/>
        <v>1273893025</v>
      </c>
      <c r="G740" s="26">
        <v>835799445</v>
      </c>
      <c r="H740" s="26">
        <v>1681280618</v>
      </c>
      <c r="I740" s="26">
        <v>2111716653</v>
      </c>
      <c r="J740" s="26">
        <v>3792997271</v>
      </c>
      <c r="K740" s="28">
        <f t="shared" si="204"/>
        <v>0.33585392605994313</v>
      </c>
    </row>
    <row r="741" spans="1:11" ht="10.7" customHeight="1" outlineLevel="2" x14ac:dyDescent="0.25">
      <c r="A741" s="15" t="s">
        <v>657</v>
      </c>
      <c r="B741" s="15" t="s">
        <v>636</v>
      </c>
      <c r="C741" s="25" t="s">
        <v>3</v>
      </c>
      <c r="D741" s="26">
        <v>268643</v>
      </c>
      <c r="E741" s="27">
        <v>0</v>
      </c>
      <c r="F741" s="26">
        <f t="shared" si="205"/>
        <v>268643</v>
      </c>
      <c r="G741" s="26">
        <v>19958002</v>
      </c>
      <c r="H741" s="26">
        <v>104822038</v>
      </c>
      <c r="I741" s="26">
        <v>4192</v>
      </c>
      <c r="J741" s="26">
        <v>104826230</v>
      </c>
      <c r="K741" s="28">
        <f t="shared" si="204"/>
        <v>2.5627459844735426E-3</v>
      </c>
    </row>
    <row r="742" spans="1:11" ht="10.7" customHeight="1" outlineLevel="2" x14ac:dyDescent="0.25">
      <c r="A742" s="15" t="s">
        <v>657</v>
      </c>
      <c r="B742" s="15" t="s">
        <v>642</v>
      </c>
      <c r="C742" s="25" t="s">
        <v>3</v>
      </c>
      <c r="D742" s="26">
        <v>-1446949</v>
      </c>
      <c r="E742" s="27">
        <v>0</v>
      </c>
      <c r="F742" s="26">
        <f t="shared" si="205"/>
        <v>-1446949</v>
      </c>
      <c r="G742" s="26">
        <v>29955922</v>
      </c>
      <c r="H742" s="26">
        <v>170125578</v>
      </c>
      <c r="I742" s="26">
        <v>4593</v>
      </c>
      <c r="J742" s="26">
        <v>170130171</v>
      </c>
      <c r="K742" s="28">
        <f t="shared" si="204"/>
        <v>-8.5049523637991294E-3</v>
      </c>
    </row>
    <row r="743" spans="1:11" ht="10.7" customHeight="1" outlineLevel="2" x14ac:dyDescent="0.25">
      <c r="A743" s="15" t="s">
        <v>651</v>
      </c>
      <c r="B743" s="15" t="s">
        <v>636</v>
      </c>
      <c r="C743" s="25" t="s">
        <v>3</v>
      </c>
      <c r="D743" s="26">
        <v>39316983</v>
      </c>
      <c r="E743" s="27">
        <v>322458848</v>
      </c>
      <c r="F743" s="26">
        <f t="shared" si="205"/>
        <v>361775831</v>
      </c>
      <c r="G743" s="26">
        <v>504619521</v>
      </c>
      <c r="H743" s="26">
        <v>3163804899</v>
      </c>
      <c r="I743" s="26">
        <v>1365499844</v>
      </c>
      <c r="J743" s="26">
        <v>4529304743</v>
      </c>
      <c r="K743" s="28">
        <f t="shared" si="204"/>
        <v>7.9874473352476744E-2</v>
      </c>
    </row>
    <row r="744" spans="1:11" ht="10.7" customHeight="1" outlineLevel="2" x14ac:dyDescent="0.25">
      <c r="A744" s="15" t="s">
        <v>650</v>
      </c>
      <c r="B744" s="15" t="s">
        <v>642</v>
      </c>
      <c r="C744" s="25" t="s">
        <v>3</v>
      </c>
      <c r="D744" s="26">
        <v>12754385</v>
      </c>
      <c r="E744" s="27">
        <v>116696646</v>
      </c>
      <c r="F744" s="26">
        <f t="shared" si="205"/>
        <v>129451031</v>
      </c>
      <c r="G744" s="26">
        <v>425151579</v>
      </c>
      <c r="H744" s="26">
        <v>2785938896</v>
      </c>
      <c r="I744" s="26">
        <v>1171232806</v>
      </c>
      <c r="J744" s="26">
        <v>3957171702</v>
      </c>
      <c r="K744" s="28">
        <f t="shared" si="204"/>
        <v>3.2713018475941782E-2</v>
      </c>
    </row>
    <row r="745" spans="1:11" ht="10.7" customHeight="1" outlineLevel="2" x14ac:dyDescent="0.25">
      <c r="A745" s="15" t="s">
        <v>644</v>
      </c>
      <c r="B745" s="15" t="s">
        <v>645</v>
      </c>
      <c r="C745" s="25" t="s">
        <v>3</v>
      </c>
      <c r="D745" s="26">
        <v>11722371</v>
      </c>
      <c r="E745" s="27">
        <v>86900109</v>
      </c>
      <c r="F745" s="26">
        <f t="shared" si="205"/>
        <v>98622480</v>
      </c>
      <c r="G745" s="26">
        <v>187709934</v>
      </c>
      <c r="H745" s="26">
        <v>1016828646</v>
      </c>
      <c r="I745" s="26">
        <v>674417709</v>
      </c>
      <c r="J745" s="26">
        <v>1691246355</v>
      </c>
      <c r="K745" s="28">
        <f t="shared" si="204"/>
        <v>5.8313491531516118E-2</v>
      </c>
    </row>
    <row r="746" spans="1:11" ht="10.7" customHeight="1" outlineLevel="2" x14ac:dyDescent="0.25">
      <c r="A746" s="15" t="s">
        <v>670</v>
      </c>
      <c r="B746" s="15" t="s">
        <v>642</v>
      </c>
      <c r="C746" s="25" t="s">
        <v>3</v>
      </c>
      <c r="D746" s="26">
        <v>24149525</v>
      </c>
      <c r="E746" s="27">
        <v>48353081</v>
      </c>
      <c r="F746" s="26">
        <f t="shared" si="205"/>
        <v>72502606</v>
      </c>
      <c r="G746" s="26">
        <v>198868310</v>
      </c>
      <c r="H746" s="26">
        <v>781255804</v>
      </c>
      <c r="I746" s="26">
        <v>840556083</v>
      </c>
      <c r="J746" s="26">
        <v>1621811887</v>
      </c>
      <c r="K746" s="28">
        <f t="shared" si="204"/>
        <v>4.4704695150628158E-2</v>
      </c>
    </row>
    <row r="747" spans="1:11" ht="10.7" customHeight="1" outlineLevel="2" x14ac:dyDescent="0.25">
      <c r="A747" s="15" t="s">
        <v>662</v>
      </c>
      <c r="B747" s="15" t="s">
        <v>466</v>
      </c>
      <c r="C747" s="25" t="s">
        <v>10</v>
      </c>
      <c r="D747" s="26">
        <v>48877304</v>
      </c>
      <c r="E747" s="27">
        <v>69688231</v>
      </c>
      <c r="F747" s="26">
        <f t="shared" si="205"/>
        <v>118565535</v>
      </c>
      <c r="G747" s="26">
        <v>310506966</v>
      </c>
      <c r="H747" s="26">
        <v>766440017</v>
      </c>
      <c r="I747" s="26">
        <v>624109747</v>
      </c>
      <c r="J747" s="26">
        <v>1390549764</v>
      </c>
      <c r="K747" s="28">
        <f t="shared" si="204"/>
        <v>8.5265222482177924E-2</v>
      </c>
    </row>
    <row r="748" spans="1:11" ht="10.7" customHeight="1" outlineLevel="2" x14ac:dyDescent="0.25">
      <c r="A748" s="15" t="s">
        <v>675</v>
      </c>
      <c r="B748" s="15" t="s">
        <v>661</v>
      </c>
      <c r="C748" s="25" t="s">
        <v>3</v>
      </c>
      <c r="D748" s="26">
        <v>3233060</v>
      </c>
      <c r="E748" s="27">
        <v>2349381</v>
      </c>
      <c r="F748" s="26">
        <f t="shared" si="205"/>
        <v>5582441</v>
      </c>
      <c r="G748" s="26">
        <v>39689967</v>
      </c>
      <c r="H748" s="26">
        <v>23381055</v>
      </c>
      <c r="I748" s="26">
        <v>100859634</v>
      </c>
      <c r="J748" s="26">
        <v>124240689</v>
      </c>
      <c r="K748" s="28">
        <f t="shared" si="204"/>
        <v>4.4932469748296393E-2</v>
      </c>
    </row>
    <row r="749" spans="1:11" ht="10.7" customHeight="1" outlineLevel="2" x14ac:dyDescent="0.25">
      <c r="A749" s="15" t="s">
        <v>635</v>
      </c>
      <c r="B749" s="15" t="s">
        <v>636</v>
      </c>
      <c r="C749" s="25" t="s">
        <v>10</v>
      </c>
      <c r="D749" s="26">
        <v>38815441</v>
      </c>
      <c r="E749" s="27">
        <v>105274337</v>
      </c>
      <c r="F749" s="26">
        <f t="shared" si="205"/>
        <v>144089778</v>
      </c>
      <c r="G749" s="26">
        <v>334505905</v>
      </c>
      <c r="H749" s="26">
        <v>739978292</v>
      </c>
      <c r="I749" s="26">
        <v>565612107</v>
      </c>
      <c r="J749" s="26">
        <v>1305590399</v>
      </c>
      <c r="K749" s="28">
        <f t="shared" si="204"/>
        <v>0.1103636930160973</v>
      </c>
    </row>
    <row r="750" spans="1:11" ht="10.7" customHeight="1" outlineLevel="2" x14ac:dyDescent="0.25">
      <c r="A750" s="15" t="s">
        <v>668</v>
      </c>
      <c r="B750" s="15" t="s">
        <v>642</v>
      </c>
      <c r="C750" s="25" t="s">
        <v>10</v>
      </c>
      <c r="D750" s="26">
        <v>23023917</v>
      </c>
      <c r="E750" s="27">
        <v>21855908</v>
      </c>
      <c r="F750" s="26">
        <f t="shared" si="205"/>
        <v>44879825</v>
      </c>
      <c r="G750" s="26">
        <v>202337621</v>
      </c>
      <c r="H750" s="26">
        <v>316980904</v>
      </c>
      <c r="I750" s="26">
        <v>312166265</v>
      </c>
      <c r="J750" s="26">
        <v>629147169</v>
      </c>
      <c r="K750" s="28">
        <f t="shared" si="204"/>
        <v>7.1334382814333228E-2</v>
      </c>
    </row>
    <row r="751" spans="1:11" ht="10.7" customHeight="1" outlineLevel="2" x14ac:dyDescent="0.25">
      <c r="A751" s="15" t="s">
        <v>637</v>
      </c>
      <c r="B751" s="15" t="s">
        <v>638</v>
      </c>
      <c r="C751" s="25" t="s">
        <v>10</v>
      </c>
      <c r="D751" s="26">
        <v>8781781</v>
      </c>
      <c r="E751" s="27">
        <v>20991400</v>
      </c>
      <c r="F751" s="26">
        <f t="shared" si="205"/>
        <v>29773181</v>
      </c>
      <c r="G751" s="26">
        <v>52997923</v>
      </c>
      <c r="H751" s="26">
        <v>58989863</v>
      </c>
      <c r="I751" s="26">
        <v>162762363</v>
      </c>
      <c r="J751" s="26">
        <v>221752226</v>
      </c>
      <c r="K751" s="28">
        <f t="shared" si="204"/>
        <v>0.13426327905272076</v>
      </c>
    </row>
    <row r="752" spans="1:11" ht="10.7" customHeight="1" outlineLevel="2" x14ac:dyDescent="0.25">
      <c r="A752" s="15" t="s">
        <v>646</v>
      </c>
      <c r="B752" s="15" t="s">
        <v>642</v>
      </c>
      <c r="C752" s="25" t="s">
        <v>10</v>
      </c>
      <c r="D752" s="26">
        <v>122436476</v>
      </c>
      <c r="E752" s="27">
        <v>247895389</v>
      </c>
      <c r="F752" s="26">
        <f t="shared" si="205"/>
        <v>370331865</v>
      </c>
      <c r="G752" s="26">
        <v>1211411973</v>
      </c>
      <c r="H752" s="26">
        <v>3134948467</v>
      </c>
      <c r="I752" s="26">
        <v>1333845169</v>
      </c>
      <c r="J752" s="26">
        <v>4468793636</v>
      </c>
      <c r="K752" s="28">
        <f t="shared" si="204"/>
        <v>8.2870657086658986E-2</v>
      </c>
    </row>
    <row r="753" spans="1:11" ht="10.7" customHeight="1" outlineLevel="2" x14ac:dyDescent="0.25">
      <c r="A753" s="15" t="s">
        <v>639</v>
      </c>
      <c r="B753" s="15" t="s">
        <v>640</v>
      </c>
      <c r="C753" s="25" t="s">
        <v>10</v>
      </c>
      <c r="D753" s="26">
        <v>39728123</v>
      </c>
      <c r="E753" s="27">
        <v>65652161</v>
      </c>
      <c r="F753" s="26">
        <f t="shared" si="205"/>
        <v>105380284</v>
      </c>
      <c r="G753" s="26">
        <v>336464399</v>
      </c>
      <c r="H753" s="26">
        <v>739415065</v>
      </c>
      <c r="I753" s="26">
        <v>503141885</v>
      </c>
      <c r="J753" s="26">
        <v>1242556950</v>
      </c>
      <c r="K753" s="28">
        <f t="shared" si="204"/>
        <v>8.4809218603622158E-2</v>
      </c>
    </row>
    <row r="754" spans="1:11" ht="10.7" customHeight="1" outlineLevel="2" x14ac:dyDescent="0.25">
      <c r="A754" s="15" t="s">
        <v>660</v>
      </c>
      <c r="B754" s="15" t="s">
        <v>661</v>
      </c>
      <c r="C754" s="25" t="s">
        <v>3</v>
      </c>
      <c r="D754" s="26">
        <v>1605954</v>
      </c>
      <c r="E754" s="27">
        <v>561756</v>
      </c>
      <c r="F754" s="26">
        <f t="shared" si="205"/>
        <v>2167710</v>
      </c>
      <c r="G754" s="26">
        <v>73382914</v>
      </c>
      <c r="H754" s="26">
        <v>30457552</v>
      </c>
      <c r="I754" s="26">
        <v>169459888</v>
      </c>
      <c r="J754" s="26">
        <v>199917440</v>
      </c>
      <c r="K754" s="28">
        <f t="shared" si="204"/>
        <v>1.0843026001133267E-2</v>
      </c>
    </row>
    <row r="755" spans="1:11" ht="10.7" customHeight="1" outlineLevel="2" x14ac:dyDescent="0.25">
      <c r="A755" s="15" t="s">
        <v>653</v>
      </c>
      <c r="B755" s="15" t="s">
        <v>642</v>
      </c>
      <c r="C755" s="25" t="s">
        <v>10</v>
      </c>
      <c r="D755" s="26">
        <v>31911565</v>
      </c>
      <c r="E755" s="27">
        <v>48896041</v>
      </c>
      <c r="F755" s="26">
        <f t="shared" si="205"/>
        <v>80807606</v>
      </c>
      <c r="G755" s="26">
        <v>406514460</v>
      </c>
      <c r="H755" s="26">
        <v>775910749</v>
      </c>
      <c r="I755" s="26">
        <v>707299906</v>
      </c>
      <c r="J755" s="26">
        <v>1483210655</v>
      </c>
      <c r="K755" s="28">
        <f t="shared" si="204"/>
        <v>5.4481543621327344E-2</v>
      </c>
    </row>
    <row r="756" spans="1:11" ht="10.7" customHeight="1" outlineLevel="2" x14ac:dyDescent="0.25">
      <c r="A756" s="15" t="s">
        <v>666</v>
      </c>
      <c r="B756" s="15" t="s">
        <v>636</v>
      </c>
      <c r="C756" s="25" t="s">
        <v>3</v>
      </c>
      <c r="D756" s="26">
        <v>3072165</v>
      </c>
      <c r="E756" s="27">
        <v>4281650</v>
      </c>
      <c r="F756" s="26">
        <f t="shared" si="205"/>
        <v>7353815</v>
      </c>
      <c r="G756" s="26">
        <v>61261810</v>
      </c>
      <c r="H756" s="26">
        <v>122835665</v>
      </c>
      <c r="I756" s="26">
        <v>98621418</v>
      </c>
      <c r="J756" s="26">
        <v>221457084</v>
      </c>
      <c r="K756" s="28">
        <f t="shared" si="204"/>
        <v>3.3206501535981571E-2</v>
      </c>
    </row>
    <row r="757" spans="1:11" ht="10.7" customHeight="1" outlineLevel="2" x14ac:dyDescent="0.25">
      <c r="A757" s="15" t="s">
        <v>652</v>
      </c>
      <c r="B757" s="15" t="s">
        <v>642</v>
      </c>
      <c r="C757" s="25" t="s">
        <v>10</v>
      </c>
      <c r="D757" s="26">
        <v>25285338</v>
      </c>
      <c r="E757" s="27">
        <v>118702131</v>
      </c>
      <c r="F757" s="26">
        <f t="shared" si="205"/>
        <v>143987469</v>
      </c>
      <c r="G757" s="26">
        <v>284930926</v>
      </c>
      <c r="H757" s="26">
        <v>757887432</v>
      </c>
      <c r="I757" s="26">
        <v>709293066</v>
      </c>
      <c r="J757" s="26">
        <v>1467180498</v>
      </c>
      <c r="K757" s="28">
        <f t="shared" si="204"/>
        <v>9.8138892383232867E-2</v>
      </c>
    </row>
    <row r="758" spans="1:11" ht="10.7" customHeight="1" outlineLevel="2" x14ac:dyDescent="0.25">
      <c r="A758" s="15" t="s">
        <v>654</v>
      </c>
      <c r="B758" s="15" t="s">
        <v>642</v>
      </c>
      <c r="C758" s="25" t="s">
        <v>10</v>
      </c>
      <c r="D758" s="26">
        <v>421752</v>
      </c>
      <c r="E758" s="27">
        <v>0</v>
      </c>
      <c r="F758" s="26">
        <f t="shared" si="205"/>
        <v>421752</v>
      </c>
      <c r="G758" s="26">
        <v>10864721</v>
      </c>
      <c r="H758" s="26">
        <v>22060104</v>
      </c>
      <c r="I758" s="26">
        <v>0</v>
      </c>
      <c r="J758" s="26">
        <v>22060104</v>
      </c>
      <c r="K758" s="28">
        <f t="shared" si="204"/>
        <v>1.911831422009615E-2</v>
      </c>
    </row>
    <row r="759" spans="1:11" ht="10.7" customHeight="1" outlineLevel="2" x14ac:dyDescent="0.25">
      <c r="A759" s="15" t="s">
        <v>671</v>
      </c>
      <c r="B759" s="15" t="s">
        <v>636</v>
      </c>
      <c r="C759" s="25" t="s">
        <v>3</v>
      </c>
      <c r="D759" s="26">
        <v>262899</v>
      </c>
      <c r="E759" s="27">
        <v>0</v>
      </c>
      <c r="F759" s="26">
        <f t="shared" si="205"/>
        <v>262899</v>
      </c>
      <c r="G759" s="26">
        <v>20706397</v>
      </c>
      <c r="H759" s="26">
        <v>25140857</v>
      </c>
      <c r="I759" s="26">
        <v>0</v>
      </c>
      <c r="J759" s="26">
        <v>25140857</v>
      </c>
      <c r="K759" s="28">
        <f t="shared" si="204"/>
        <v>1.0457042096854535E-2</v>
      </c>
    </row>
    <row r="760" spans="1:11" ht="10.7" customHeight="1" outlineLevel="2" x14ac:dyDescent="0.25">
      <c r="A760" s="15" t="s">
        <v>667</v>
      </c>
      <c r="B760" s="15" t="s">
        <v>642</v>
      </c>
      <c r="C760" s="25" t="s">
        <v>3</v>
      </c>
      <c r="D760" s="26">
        <v>443757</v>
      </c>
      <c r="E760" s="27">
        <v>220000</v>
      </c>
      <c r="F760" s="26">
        <f t="shared" si="205"/>
        <v>663757</v>
      </c>
      <c r="G760" s="26">
        <v>33008213</v>
      </c>
      <c r="H760" s="26">
        <v>33451970</v>
      </c>
      <c r="I760" s="26">
        <v>0</v>
      </c>
      <c r="J760" s="26">
        <v>33451970</v>
      </c>
      <c r="K760" s="28">
        <f t="shared" si="204"/>
        <v>1.9842090017419003E-2</v>
      </c>
    </row>
    <row r="761" spans="1:11" ht="10.7" customHeight="1" outlineLevel="2" x14ac:dyDescent="0.25">
      <c r="A761" s="15" t="s">
        <v>658</v>
      </c>
      <c r="B761" s="15" t="s">
        <v>636</v>
      </c>
      <c r="C761" s="25" t="s">
        <v>3</v>
      </c>
      <c r="D761" s="26">
        <v>10698699</v>
      </c>
      <c r="E761" s="27">
        <v>111923</v>
      </c>
      <c r="F761" s="26">
        <f t="shared" si="205"/>
        <v>10810622</v>
      </c>
      <c r="G761" s="26">
        <v>63064302</v>
      </c>
      <c r="H761" s="26">
        <v>35860799</v>
      </c>
      <c r="I761" s="26">
        <v>181882508</v>
      </c>
      <c r="J761" s="26">
        <v>217743307</v>
      </c>
      <c r="K761" s="28">
        <f t="shared" si="204"/>
        <v>4.9648469792001458E-2</v>
      </c>
    </row>
    <row r="762" spans="1:11" ht="10.7" customHeight="1" outlineLevel="2" x14ac:dyDescent="0.25">
      <c r="A762" s="15" t="s">
        <v>672</v>
      </c>
      <c r="B762" s="15" t="s">
        <v>642</v>
      </c>
      <c r="C762" s="25" t="s">
        <v>6</v>
      </c>
      <c r="D762" s="26">
        <v>966149</v>
      </c>
      <c r="E762" s="27">
        <v>1334952</v>
      </c>
      <c r="F762" s="26">
        <f t="shared" si="205"/>
        <v>2301101</v>
      </c>
      <c r="G762" s="26">
        <v>72189000</v>
      </c>
      <c r="H762" s="26">
        <v>59000000</v>
      </c>
      <c r="I762" s="26">
        <v>253000000</v>
      </c>
      <c r="J762" s="26">
        <v>312000000</v>
      </c>
      <c r="K762" s="28">
        <f t="shared" si="204"/>
        <v>7.3753237179487183E-3</v>
      </c>
    </row>
    <row r="763" spans="1:11" s="1" customFormat="1" ht="10.7" customHeight="1" outlineLevel="1" x14ac:dyDescent="0.25">
      <c r="A763" s="21"/>
      <c r="B763" s="16" t="s">
        <v>785</v>
      </c>
      <c r="C763" s="30"/>
      <c r="D763" s="31">
        <f>SUBTOTAL(9,D730:D762)</f>
        <v>725253749</v>
      </c>
      <c r="E763" s="32">
        <f t="shared" ref="E763:H763" si="206">SUBTOTAL(9,E730:E762)</f>
        <v>2560626327</v>
      </c>
      <c r="F763" s="31">
        <f t="shared" si="206"/>
        <v>3285880076</v>
      </c>
      <c r="G763" s="31">
        <f t="shared" si="206"/>
        <v>8703227414</v>
      </c>
      <c r="H763" s="31">
        <f t="shared" si="206"/>
        <v>21502126720</v>
      </c>
      <c r="I763" s="32" t="str">
        <f>TEXT(SUBTOTAL(9,I730:I762), "$#,##0") &amp; "*"</f>
        <v>$15,273,892,261*</v>
      </c>
      <c r="J763" s="32" t="str">
        <f>TEXT(SUBTOTAL(9,J730:J762), "$#,##0") &amp; "*"</f>
        <v>$36,726,286,140*</v>
      </c>
      <c r="K763" s="39" t="s">
        <v>1052</v>
      </c>
    </row>
    <row r="764" spans="1:11" ht="10.7" customHeight="1" outlineLevel="1" x14ac:dyDescent="0.25">
      <c r="A764" s="21" t="s">
        <v>928</v>
      </c>
      <c r="B764" s="15"/>
      <c r="C764" s="25"/>
      <c r="D764" s="26"/>
      <c r="E764" s="27"/>
      <c r="F764" s="26"/>
      <c r="G764" s="26"/>
      <c r="H764" s="26"/>
      <c r="I764" s="26"/>
      <c r="J764" s="26"/>
      <c r="K764" s="28"/>
    </row>
    <row r="765" spans="1:11" ht="10.7" customHeight="1" outlineLevel="2" x14ac:dyDescent="0.25">
      <c r="A765" s="15" t="s">
        <v>678</v>
      </c>
      <c r="B765" s="15" t="s">
        <v>677</v>
      </c>
      <c r="C765" s="25" t="s">
        <v>10</v>
      </c>
      <c r="D765" s="26">
        <v>0</v>
      </c>
      <c r="E765" s="27">
        <v>365732</v>
      </c>
      <c r="F765" s="26">
        <f>SUM(D765:E765)</f>
        <v>365732</v>
      </c>
      <c r="G765" s="26">
        <v>10465000</v>
      </c>
      <c r="H765" s="26">
        <v>48926000</v>
      </c>
      <c r="I765" s="26">
        <v>0</v>
      </c>
      <c r="J765" s="26">
        <v>48926000</v>
      </c>
      <c r="K765" s="28">
        <f>F765/J765</f>
        <v>7.4752074561582798E-3</v>
      </c>
    </row>
    <row r="766" spans="1:11" ht="10.7" customHeight="1" outlineLevel="2" x14ac:dyDescent="0.25">
      <c r="A766" s="15" t="s">
        <v>679</v>
      </c>
      <c r="B766" s="15" t="s">
        <v>677</v>
      </c>
      <c r="C766" s="25" t="s">
        <v>10</v>
      </c>
      <c r="D766" s="26">
        <v>375077</v>
      </c>
      <c r="E766" s="27">
        <v>375077</v>
      </c>
      <c r="F766" s="26">
        <f t="shared" ref="F766:F767" si="207">SUM(D766:E766)</f>
        <v>750154</v>
      </c>
      <c r="G766" s="26">
        <v>29901089</v>
      </c>
      <c r="H766" s="26">
        <v>44401431</v>
      </c>
      <c r="I766" s="26">
        <v>0</v>
      </c>
      <c r="J766" s="26">
        <v>44401431</v>
      </c>
      <c r="K766" s="28">
        <f>F766/J766</f>
        <v>1.6894815845011842E-2</v>
      </c>
    </row>
    <row r="767" spans="1:11" ht="10.7" customHeight="1" outlineLevel="2" x14ac:dyDescent="0.25">
      <c r="A767" s="15" t="s">
        <v>676</v>
      </c>
      <c r="B767" s="15" t="s">
        <v>973</v>
      </c>
      <c r="C767" s="25" t="s">
        <v>10</v>
      </c>
      <c r="D767" s="26">
        <v>177319723</v>
      </c>
      <c r="E767" s="27">
        <v>216750544</v>
      </c>
      <c r="F767" s="26">
        <f t="shared" si="207"/>
        <v>394070267</v>
      </c>
      <c r="G767" s="26">
        <v>709862865</v>
      </c>
      <c r="H767" s="26">
        <v>2592183958</v>
      </c>
      <c r="I767" s="26">
        <v>3125635250</v>
      </c>
      <c r="J767" s="26">
        <v>5717819208</v>
      </c>
      <c r="K767" s="28">
        <f>F767/J767</f>
        <v>6.8919679455524324E-2</v>
      </c>
    </row>
    <row r="768" spans="1:11" s="1" customFormat="1" ht="10.7" customHeight="1" outlineLevel="1" x14ac:dyDescent="0.25">
      <c r="A768" s="21"/>
      <c r="B768" s="16" t="s">
        <v>785</v>
      </c>
      <c r="C768" s="30"/>
      <c r="D768" s="31">
        <f>SUBTOTAL(9,D765:D767)</f>
        <v>177694800</v>
      </c>
      <c r="E768" s="32">
        <f t="shared" ref="E768:J768" si="208">SUBTOTAL(9,E765:E767)</f>
        <v>217491353</v>
      </c>
      <c r="F768" s="31">
        <f t="shared" si="208"/>
        <v>395186153</v>
      </c>
      <c r="G768" s="31">
        <f t="shared" si="208"/>
        <v>750228954</v>
      </c>
      <c r="H768" s="31">
        <f t="shared" si="208"/>
        <v>2685511389</v>
      </c>
      <c r="I768" s="31">
        <f t="shared" si="208"/>
        <v>3125635250</v>
      </c>
      <c r="J768" s="31">
        <f t="shared" si="208"/>
        <v>5811146639</v>
      </c>
      <c r="K768" s="33">
        <f>F768/J768</f>
        <v>6.8004849567520953E-2</v>
      </c>
    </row>
    <row r="769" spans="1:11" ht="10.7" customHeight="1" outlineLevel="1" x14ac:dyDescent="0.25">
      <c r="A769" s="21" t="s">
        <v>929</v>
      </c>
      <c r="B769" s="15"/>
      <c r="C769" s="25"/>
      <c r="D769" s="26"/>
      <c r="E769" s="27"/>
      <c r="F769" s="26"/>
      <c r="G769" s="26"/>
      <c r="H769" s="26"/>
      <c r="I769" s="26"/>
      <c r="J769" s="26"/>
      <c r="K769" s="28"/>
    </row>
    <row r="770" spans="1:11" ht="10.7" customHeight="1" outlineLevel="2" x14ac:dyDescent="0.25">
      <c r="A770" s="15" t="s">
        <v>680</v>
      </c>
      <c r="B770" s="15" t="s">
        <v>681</v>
      </c>
      <c r="C770" s="25" t="s">
        <v>3</v>
      </c>
      <c r="D770" s="26">
        <v>3710514</v>
      </c>
      <c r="E770" s="27">
        <v>1220514</v>
      </c>
      <c r="F770" s="26">
        <v>4931028</v>
      </c>
      <c r="G770" s="26">
        <v>11169774</v>
      </c>
      <c r="H770" s="26">
        <v>5685174</v>
      </c>
      <c r="I770" s="26">
        <v>23570269</v>
      </c>
      <c r="J770" s="26">
        <v>29255443</v>
      </c>
      <c r="K770" s="28">
        <f>F770/J770</f>
        <v>0.16855078899335074</v>
      </c>
    </row>
    <row r="771" spans="1:11" s="1" customFormat="1" ht="10.7" customHeight="1" outlineLevel="1" x14ac:dyDescent="0.25">
      <c r="A771" s="21"/>
      <c r="B771" s="16" t="s">
        <v>785</v>
      </c>
      <c r="C771" s="30"/>
      <c r="D771" s="31">
        <f>SUBTOTAL(9,D770)</f>
        <v>3710514</v>
      </c>
      <c r="E771" s="32">
        <f t="shared" ref="E771:J771" si="209">SUBTOTAL(9,E770)</f>
        <v>1220514</v>
      </c>
      <c r="F771" s="31">
        <f t="shared" si="209"/>
        <v>4931028</v>
      </c>
      <c r="G771" s="31">
        <f t="shared" si="209"/>
        <v>11169774</v>
      </c>
      <c r="H771" s="31">
        <f t="shared" si="209"/>
        <v>5685174</v>
      </c>
      <c r="I771" s="31">
        <f t="shared" si="209"/>
        <v>23570269</v>
      </c>
      <c r="J771" s="31">
        <f t="shared" si="209"/>
        <v>29255443</v>
      </c>
      <c r="K771" s="33">
        <f>F771/J771</f>
        <v>0.16855078899335074</v>
      </c>
    </row>
    <row r="772" spans="1:11" ht="10.7" customHeight="1" outlineLevel="1" x14ac:dyDescent="0.25">
      <c r="A772" s="21" t="s">
        <v>930</v>
      </c>
      <c r="B772" s="15"/>
      <c r="C772" s="25"/>
      <c r="D772" s="26"/>
      <c r="E772" s="27"/>
      <c r="F772" s="26"/>
      <c r="G772" s="26"/>
      <c r="H772" s="26"/>
      <c r="I772" s="26"/>
      <c r="J772" s="26"/>
      <c r="K772" s="28"/>
    </row>
    <row r="773" spans="1:11" ht="10.7" customHeight="1" outlineLevel="2" x14ac:dyDescent="0.25">
      <c r="A773" s="15" t="s">
        <v>682</v>
      </c>
      <c r="B773" s="15" t="s">
        <v>683</v>
      </c>
      <c r="C773" s="25" t="s">
        <v>6</v>
      </c>
      <c r="D773" s="26">
        <v>358045</v>
      </c>
      <c r="E773" s="27">
        <v>177651</v>
      </c>
      <c r="F773" s="26">
        <v>535696</v>
      </c>
      <c r="G773" s="26">
        <v>3079339</v>
      </c>
      <c r="H773" s="26">
        <v>503417</v>
      </c>
      <c r="I773" s="26">
        <v>2933968</v>
      </c>
      <c r="J773" s="26">
        <v>3437385</v>
      </c>
      <c r="K773" s="28">
        <f>F773/J773</f>
        <v>0.15584405005549276</v>
      </c>
    </row>
    <row r="774" spans="1:11" s="1" customFormat="1" ht="10.7" customHeight="1" outlineLevel="1" x14ac:dyDescent="0.25">
      <c r="A774" s="21"/>
      <c r="B774" s="16" t="s">
        <v>785</v>
      </c>
      <c r="C774" s="30"/>
      <c r="D774" s="31">
        <f>SUBTOTAL(9,D773)</f>
        <v>358045</v>
      </c>
      <c r="E774" s="32">
        <f t="shared" ref="E774:J774" si="210">SUBTOTAL(9,E773)</f>
        <v>177651</v>
      </c>
      <c r="F774" s="31">
        <f t="shared" si="210"/>
        <v>535696</v>
      </c>
      <c r="G774" s="31">
        <f t="shared" si="210"/>
        <v>3079339</v>
      </c>
      <c r="H774" s="31">
        <f t="shared" si="210"/>
        <v>503417</v>
      </c>
      <c r="I774" s="31">
        <f t="shared" si="210"/>
        <v>2933968</v>
      </c>
      <c r="J774" s="31">
        <f t="shared" si="210"/>
        <v>3437385</v>
      </c>
      <c r="K774" s="33">
        <f>F774/J774</f>
        <v>0.15584405005549276</v>
      </c>
    </row>
    <row r="775" spans="1:11" ht="10.7" customHeight="1" outlineLevel="1" x14ac:dyDescent="0.25">
      <c r="A775" s="21" t="s">
        <v>931</v>
      </c>
      <c r="B775" s="15"/>
      <c r="C775" s="25"/>
      <c r="D775" s="26"/>
      <c r="E775" s="27"/>
      <c r="F775" s="26"/>
      <c r="G775" s="26"/>
      <c r="H775" s="26"/>
      <c r="I775" s="26"/>
      <c r="J775" s="26"/>
      <c r="K775" s="28"/>
    </row>
    <row r="776" spans="1:11" ht="10.7" customHeight="1" outlineLevel="2" x14ac:dyDescent="0.25">
      <c r="A776" s="15" t="s">
        <v>684</v>
      </c>
      <c r="B776" s="15" t="s">
        <v>685</v>
      </c>
      <c r="C776" s="25" t="s">
        <v>6</v>
      </c>
      <c r="D776" s="26">
        <v>10505843</v>
      </c>
      <c r="E776" s="27">
        <v>16779608</v>
      </c>
      <c r="F776" s="26">
        <v>27285451</v>
      </c>
      <c r="G776" s="26">
        <v>109661420</v>
      </c>
      <c r="H776" s="26">
        <v>79101713</v>
      </c>
      <c r="I776" s="26">
        <v>273918253</v>
      </c>
      <c r="J776" s="26">
        <v>353019966</v>
      </c>
      <c r="K776" s="28">
        <f>F776/J776</f>
        <v>7.7291523505500531E-2</v>
      </c>
    </row>
    <row r="777" spans="1:11" s="1" customFormat="1" ht="10.7" customHeight="1" outlineLevel="1" x14ac:dyDescent="0.25">
      <c r="A777" s="21"/>
      <c r="B777" s="16" t="s">
        <v>785</v>
      </c>
      <c r="C777" s="30"/>
      <c r="D777" s="31">
        <f>SUBTOTAL(9,D776)</f>
        <v>10505843</v>
      </c>
      <c r="E777" s="32">
        <f t="shared" ref="E777:J777" si="211">SUBTOTAL(9,E776)</f>
        <v>16779608</v>
      </c>
      <c r="F777" s="31">
        <f t="shared" si="211"/>
        <v>27285451</v>
      </c>
      <c r="G777" s="31">
        <f t="shared" si="211"/>
        <v>109661420</v>
      </c>
      <c r="H777" s="31">
        <f t="shared" si="211"/>
        <v>79101713</v>
      </c>
      <c r="I777" s="31">
        <f t="shared" si="211"/>
        <v>273918253</v>
      </c>
      <c r="J777" s="31">
        <f t="shared" si="211"/>
        <v>353019966</v>
      </c>
      <c r="K777" s="33">
        <f>F777/J777</f>
        <v>7.7291523505500531E-2</v>
      </c>
    </row>
    <row r="778" spans="1:11" ht="10.7" customHeight="1" outlineLevel="1" x14ac:dyDescent="0.25">
      <c r="A778" s="21" t="s">
        <v>932</v>
      </c>
      <c r="B778" s="15"/>
      <c r="C778" s="25"/>
      <c r="D778" s="26"/>
      <c r="E778" s="27"/>
      <c r="F778" s="26"/>
      <c r="G778" s="26"/>
      <c r="H778" s="26"/>
      <c r="I778" s="26"/>
      <c r="J778" s="26"/>
      <c r="K778" s="28"/>
    </row>
    <row r="779" spans="1:11" ht="10.7" customHeight="1" outlineLevel="2" x14ac:dyDescent="0.25">
      <c r="A779" s="15" t="s">
        <v>686</v>
      </c>
      <c r="B779" s="15" t="s">
        <v>687</v>
      </c>
      <c r="C779" s="25" t="s">
        <v>6</v>
      </c>
      <c r="D779" s="26">
        <v>72389916</v>
      </c>
      <c r="E779" s="27">
        <v>111837158</v>
      </c>
      <c r="F779" s="26">
        <f>SUM(D779:E779)</f>
        <v>184227074</v>
      </c>
      <c r="G779" s="26">
        <v>585427817</v>
      </c>
      <c r="H779" s="26">
        <v>960446694</v>
      </c>
      <c r="I779" s="26">
        <v>1740800321</v>
      </c>
      <c r="J779" s="26">
        <v>2701247015</v>
      </c>
      <c r="K779" s="28">
        <f>F779/J779</f>
        <v>6.8200750607770685E-2</v>
      </c>
    </row>
    <row r="780" spans="1:11" ht="10.7" customHeight="1" outlineLevel="2" x14ac:dyDescent="0.25">
      <c r="A780" s="15" t="s">
        <v>688</v>
      </c>
      <c r="B780" s="15" t="s">
        <v>687</v>
      </c>
      <c r="C780" s="25" t="s">
        <v>10</v>
      </c>
      <c r="D780" s="26">
        <v>308094</v>
      </c>
      <c r="E780" s="27">
        <v>273934</v>
      </c>
      <c r="F780" s="26">
        <f>SUM(D780:E780)</f>
        <v>582028</v>
      </c>
      <c r="G780" s="26">
        <v>16332920</v>
      </c>
      <c r="H780" s="26">
        <v>30235709</v>
      </c>
      <c r="I780" s="26">
        <v>0</v>
      </c>
      <c r="J780" s="26">
        <v>30235709</v>
      </c>
      <c r="K780" s="28">
        <f>F780/J780</f>
        <v>1.9249689167202925E-2</v>
      </c>
    </row>
    <row r="781" spans="1:11" s="1" customFormat="1" ht="10.7" customHeight="1" outlineLevel="1" x14ac:dyDescent="0.25">
      <c r="A781" s="21"/>
      <c r="B781" s="16" t="s">
        <v>785</v>
      </c>
      <c r="C781" s="30"/>
      <c r="D781" s="31">
        <f>SUBTOTAL(9,D779:D780)</f>
        <v>72698010</v>
      </c>
      <c r="E781" s="32">
        <f t="shared" ref="E781:J781" si="212">SUBTOTAL(9,E779:E780)</f>
        <v>112111092</v>
      </c>
      <c r="F781" s="31">
        <f t="shared" si="212"/>
        <v>184809102</v>
      </c>
      <c r="G781" s="31">
        <f t="shared" si="212"/>
        <v>601760737</v>
      </c>
      <c r="H781" s="31">
        <f t="shared" si="212"/>
        <v>990682403</v>
      </c>
      <c r="I781" s="31">
        <f t="shared" si="212"/>
        <v>1740800321</v>
      </c>
      <c r="J781" s="31">
        <f t="shared" si="212"/>
        <v>2731482724</v>
      </c>
      <c r="K781" s="33">
        <f>F781/J781</f>
        <v>6.7658894700737632E-2</v>
      </c>
    </row>
    <row r="782" spans="1:11" ht="10.7" customHeight="1" outlineLevel="1" x14ac:dyDescent="0.25">
      <c r="A782" s="21" t="s">
        <v>933</v>
      </c>
      <c r="B782" s="15"/>
      <c r="C782" s="25"/>
      <c r="D782" s="26"/>
      <c r="E782" s="27"/>
      <c r="F782" s="26"/>
      <c r="G782" s="26"/>
      <c r="H782" s="26"/>
      <c r="I782" s="26"/>
      <c r="J782" s="26"/>
      <c r="K782" s="28"/>
    </row>
    <row r="783" spans="1:11" ht="10.7" customHeight="1" outlineLevel="2" x14ac:dyDescent="0.25">
      <c r="A783" s="15" t="s">
        <v>692</v>
      </c>
      <c r="B783" s="15" t="s">
        <v>689</v>
      </c>
      <c r="C783" s="25" t="s">
        <v>10</v>
      </c>
      <c r="D783" s="26">
        <v>63181124</v>
      </c>
      <c r="E783" s="27">
        <v>365003879</v>
      </c>
      <c r="F783" s="26">
        <f>SUM(D783:E783)</f>
        <v>428185003</v>
      </c>
      <c r="G783" s="26">
        <v>694722137</v>
      </c>
      <c r="H783" s="26">
        <v>2470412472</v>
      </c>
      <c r="I783" s="26">
        <v>1424977638</v>
      </c>
      <c r="J783" s="26">
        <v>3895390110</v>
      </c>
      <c r="K783" s="28">
        <f t="shared" ref="K783:K800" si="213">F783/J783</f>
        <v>0.10992095551631413</v>
      </c>
    </row>
    <row r="784" spans="1:11" ht="10.7" customHeight="1" outlineLevel="2" x14ac:dyDescent="0.25">
      <c r="A784" s="15" t="s">
        <v>697</v>
      </c>
      <c r="B784" s="15" t="s">
        <v>689</v>
      </c>
      <c r="C784" s="25" t="s">
        <v>10</v>
      </c>
      <c r="D784" s="26">
        <v>26981707</v>
      </c>
      <c r="E784" s="27">
        <v>121961537</v>
      </c>
      <c r="F784" s="26">
        <f t="shared" ref="F784:F799" si="214">SUM(D784:E784)</f>
        <v>148943244</v>
      </c>
      <c r="G784" s="26">
        <v>120686051</v>
      </c>
      <c r="H784" s="26">
        <v>322710736</v>
      </c>
      <c r="I784" s="26">
        <v>501527517</v>
      </c>
      <c r="J784" s="26">
        <v>824238253</v>
      </c>
      <c r="K784" s="28">
        <f t="shared" si="213"/>
        <v>0.18070411493022515</v>
      </c>
    </row>
    <row r="785" spans="1:11" ht="10.7" customHeight="1" outlineLevel="2" x14ac:dyDescent="0.25">
      <c r="A785" s="15" t="s">
        <v>698</v>
      </c>
      <c r="B785" s="15" t="s">
        <v>689</v>
      </c>
      <c r="C785" s="25" t="s">
        <v>10</v>
      </c>
      <c r="D785" s="26">
        <v>7292715</v>
      </c>
      <c r="E785" s="27">
        <v>20350382</v>
      </c>
      <c r="F785" s="26">
        <f t="shared" si="214"/>
        <v>27643097</v>
      </c>
      <c r="G785" s="26">
        <v>38095342</v>
      </c>
      <c r="H785" s="26">
        <v>21382267</v>
      </c>
      <c r="I785" s="26">
        <v>195379382</v>
      </c>
      <c r="J785" s="26">
        <v>216761649</v>
      </c>
      <c r="K785" s="28">
        <f t="shared" si="213"/>
        <v>0.12752761905774207</v>
      </c>
    </row>
    <row r="786" spans="1:11" ht="10.7" customHeight="1" outlineLevel="2" x14ac:dyDescent="0.25">
      <c r="A786" s="15" t="s">
        <v>702</v>
      </c>
      <c r="B786" s="15" t="s">
        <v>703</v>
      </c>
      <c r="C786" s="25" t="s">
        <v>3</v>
      </c>
      <c r="D786" s="26">
        <v>774403</v>
      </c>
      <c r="E786" s="27">
        <v>723173</v>
      </c>
      <c r="F786" s="26">
        <f t="shared" si="214"/>
        <v>1497576</v>
      </c>
      <c r="G786" s="26">
        <v>16659914</v>
      </c>
      <c r="H786" s="26">
        <v>19294395</v>
      </c>
      <c r="I786" s="26">
        <v>8416304</v>
      </c>
      <c r="J786" s="26">
        <v>27710699</v>
      </c>
      <c r="K786" s="28">
        <f t="shared" si="213"/>
        <v>5.4043241565288558E-2</v>
      </c>
    </row>
    <row r="787" spans="1:11" ht="10.7" customHeight="1" outlineLevel="2" x14ac:dyDescent="0.25">
      <c r="A787" s="15" t="s">
        <v>708</v>
      </c>
      <c r="B787" s="15" t="s">
        <v>689</v>
      </c>
      <c r="C787" s="25" t="s">
        <v>3</v>
      </c>
      <c r="D787" s="26">
        <v>3091504</v>
      </c>
      <c r="E787" s="27">
        <v>5687847</v>
      </c>
      <c r="F787" s="26">
        <f t="shared" si="214"/>
        <v>8779351</v>
      </c>
      <c r="G787" s="26">
        <v>34751760</v>
      </c>
      <c r="H787" s="26">
        <v>18896124</v>
      </c>
      <c r="I787" s="26">
        <v>108787662</v>
      </c>
      <c r="J787" s="26">
        <v>127683786</v>
      </c>
      <c r="K787" s="28">
        <f t="shared" si="213"/>
        <v>6.8758542294477393E-2</v>
      </c>
    </row>
    <row r="788" spans="1:11" ht="10.7" customHeight="1" outlineLevel="2" x14ac:dyDescent="0.25">
      <c r="A788" s="15" t="s">
        <v>704</v>
      </c>
      <c r="B788" s="15" t="s">
        <v>705</v>
      </c>
      <c r="C788" s="25" t="s">
        <v>3</v>
      </c>
      <c r="D788" s="26">
        <v>7080304</v>
      </c>
      <c r="E788" s="27">
        <v>11960596</v>
      </c>
      <c r="F788" s="26">
        <f t="shared" si="214"/>
        <v>19040900</v>
      </c>
      <c r="G788" s="26">
        <v>46725305</v>
      </c>
      <c r="H788" s="26">
        <v>39441003</v>
      </c>
      <c r="I788" s="26">
        <v>167689943</v>
      </c>
      <c r="J788" s="26">
        <v>207130946</v>
      </c>
      <c r="K788" s="28">
        <f t="shared" si="213"/>
        <v>9.1926872192241132E-2</v>
      </c>
    </row>
    <row r="789" spans="1:11" ht="10.7" customHeight="1" outlineLevel="2" x14ac:dyDescent="0.25">
      <c r="A789" s="15" t="s">
        <v>700</v>
      </c>
      <c r="B789" s="15" t="s">
        <v>689</v>
      </c>
      <c r="C789" s="25" t="s">
        <v>10</v>
      </c>
      <c r="D789" s="26">
        <v>376207</v>
      </c>
      <c r="E789" s="27">
        <v>1480</v>
      </c>
      <c r="F789" s="26">
        <f t="shared" si="214"/>
        <v>377687</v>
      </c>
      <c r="G789" s="26">
        <v>14942837</v>
      </c>
      <c r="H789" s="26">
        <v>19927196</v>
      </c>
      <c r="I789" s="26">
        <v>0</v>
      </c>
      <c r="J789" s="26">
        <v>19927196</v>
      </c>
      <c r="K789" s="28">
        <f t="shared" si="213"/>
        <v>1.8953343962692996E-2</v>
      </c>
    </row>
    <row r="790" spans="1:11" ht="10.7" customHeight="1" outlineLevel="2" x14ac:dyDescent="0.25">
      <c r="A790" s="15" t="s">
        <v>694</v>
      </c>
      <c r="B790" s="15" t="s">
        <v>689</v>
      </c>
      <c r="C790" s="25" t="s">
        <v>3</v>
      </c>
      <c r="D790" s="26">
        <v>530226</v>
      </c>
      <c r="E790" s="27">
        <v>0</v>
      </c>
      <c r="F790" s="26">
        <f t="shared" si="214"/>
        <v>530226</v>
      </c>
      <c r="G790" s="26">
        <v>47232709</v>
      </c>
      <c r="H790" s="26">
        <v>233227463</v>
      </c>
      <c r="I790" s="26">
        <v>9457882</v>
      </c>
      <c r="J790" s="26">
        <v>242685345</v>
      </c>
      <c r="K790" s="28">
        <f t="shared" si="213"/>
        <v>2.1848290839317059E-3</v>
      </c>
    </row>
    <row r="791" spans="1:11" ht="10.7" customHeight="1" outlineLevel="2" x14ac:dyDescent="0.25">
      <c r="A791" s="15" t="s">
        <v>699</v>
      </c>
      <c r="B791" s="15" t="s">
        <v>689</v>
      </c>
      <c r="C791" s="25" t="s">
        <v>10</v>
      </c>
      <c r="D791" s="26">
        <v>29288393</v>
      </c>
      <c r="E791" s="27">
        <v>43538888</v>
      </c>
      <c r="F791" s="26">
        <f t="shared" si="214"/>
        <v>72827281</v>
      </c>
      <c r="G791" s="26">
        <v>965158647</v>
      </c>
      <c r="H791" s="26">
        <v>1432842166</v>
      </c>
      <c r="I791" s="26">
        <v>710969986</v>
      </c>
      <c r="J791" s="26">
        <v>2143812152</v>
      </c>
      <c r="K791" s="28">
        <f t="shared" si="213"/>
        <v>3.3970924612988201E-2</v>
      </c>
    </row>
    <row r="792" spans="1:11" ht="10.7" customHeight="1" outlineLevel="2" x14ac:dyDescent="0.25">
      <c r="A792" s="15" t="s">
        <v>690</v>
      </c>
      <c r="B792" s="15" t="s">
        <v>689</v>
      </c>
      <c r="C792" s="25" t="s">
        <v>10</v>
      </c>
      <c r="D792" s="26">
        <v>107747395</v>
      </c>
      <c r="E792" s="27">
        <v>624293792</v>
      </c>
      <c r="F792" s="26">
        <f t="shared" si="214"/>
        <v>732041187</v>
      </c>
      <c r="G792" s="26">
        <v>596129712</v>
      </c>
      <c r="H792" s="26">
        <v>1670437610</v>
      </c>
      <c r="I792" s="26">
        <v>1352601380</v>
      </c>
      <c r="J792" s="26">
        <v>3023038990</v>
      </c>
      <c r="K792" s="28">
        <f t="shared" si="213"/>
        <v>0.24215406728842753</v>
      </c>
    </row>
    <row r="793" spans="1:11" ht="10.7" customHeight="1" outlineLevel="2" x14ac:dyDescent="0.25">
      <c r="A793" s="15" t="s">
        <v>701</v>
      </c>
      <c r="B793" s="15" t="s">
        <v>689</v>
      </c>
      <c r="C793" s="25" t="s">
        <v>3</v>
      </c>
      <c r="D793" s="26">
        <v>376066</v>
      </c>
      <c r="E793" s="27">
        <v>16560</v>
      </c>
      <c r="F793" s="26">
        <f t="shared" si="214"/>
        <v>392626</v>
      </c>
      <c r="G793" s="26">
        <v>26623184</v>
      </c>
      <c r="H793" s="26">
        <v>39003059</v>
      </c>
      <c r="I793" s="26">
        <v>0</v>
      </c>
      <c r="J793" s="26">
        <v>39003059</v>
      </c>
      <c r="K793" s="28">
        <f t="shared" si="213"/>
        <v>1.0066543754939837E-2</v>
      </c>
    </row>
    <row r="794" spans="1:11" ht="10.7" customHeight="1" outlineLevel="2" x14ac:dyDescent="0.25">
      <c r="A794" s="15" t="s">
        <v>706</v>
      </c>
      <c r="B794" s="15" t="s">
        <v>707</v>
      </c>
      <c r="C794" s="25" t="s">
        <v>10</v>
      </c>
      <c r="D794" s="26">
        <v>50000</v>
      </c>
      <c r="E794" s="27">
        <v>381456</v>
      </c>
      <c r="F794" s="26">
        <f t="shared" si="214"/>
        <v>431456</v>
      </c>
      <c r="G794" s="26">
        <v>8779130</v>
      </c>
      <c r="H794" s="26">
        <v>690405</v>
      </c>
      <c r="I794" s="26">
        <v>8138725</v>
      </c>
      <c r="J794" s="26">
        <v>8829130</v>
      </c>
      <c r="K794" s="28">
        <f t="shared" si="213"/>
        <v>4.8867328944074896E-2</v>
      </c>
    </row>
    <row r="795" spans="1:11" ht="10.7" customHeight="1" outlineLevel="2" x14ac:dyDescent="0.25">
      <c r="A795" s="15" t="s">
        <v>696</v>
      </c>
      <c r="B795" s="15" t="s">
        <v>689</v>
      </c>
      <c r="C795" s="25" t="s">
        <v>3</v>
      </c>
      <c r="D795" s="26">
        <v>22032578</v>
      </c>
      <c r="E795" s="27">
        <v>295213593</v>
      </c>
      <c r="F795" s="26">
        <f t="shared" si="214"/>
        <v>317246171</v>
      </c>
      <c r="G795" s="26">
        <v>587618334</v>
      </c>
      <c r="H795" s="26">
        <v>2242974412</v>
      </c>
      <c r="I795" s="26">
        <v>1902994858</v>
      </c>
      <c r="J795" s="26">
        <v>4145969270</v>
      </c>
      <c r="K795" s="28">
        <f t="shared" si="213"/>
        <v>7.6519180519637575E-2</v>
      </c>
    </row>
    <row r="796" spans="1:11" ht="10.7" customHeight="1" outlineLevel="2" x14ac:dyDescent="0.25">
      <c r="A796" s="15" t="s">
        <v>695</v>
      </c>
      <c r="B796" s="15" t="s">
        <v>689</v>
      </c>
      <c r="C796" s="25" t="s">
        <v>3</v>
      </c>
      <c r="D796" s="26">
        <v>509078</v>
      </c>
      <c r="E796" s="27">
        <v>0</v>
      </c>
      <c r="F796" s="26">
        <f t="shared" si="214"/>
        <v>509078</v>
      </c>
      <c r="G796" s="26">
        <v>35870292</v>
      </c>
      <c r="H796" s="26">
        <v>76073299</v>
      </c>
      <c r="I796" s="26">
        <v>169913751</v>
      </c>
      <c r="J796" s="26">
        <v>245987050</v>
      </c>
      <c r="K796" s="28">
        <f t="shared" si="213"/>
        <v>2.0695317090879376E-3</v>
      </c>
    </row>
    <row r="797" spans="1:11" ht="10.7" customHeight="1" outlineLevel="2" x14ac:dyDescent="0.25">
      <c r="A797" s="15" t="s">
        <v>691</v>
      </c>
      <c r="B797" s="15" t="s">
        <v>689</v>
      </c>
      <c r="C797" s="25" t="s">
        <v>10</v>
      </c>
      <c r="D797" s="26">
        <v>20619439</v>
      </c>
      <c r="E797" s="27">
        <v>97630219</v>
      </c>
      <c r="F797" s="26">
        <f t="shared" si="214"/>
        <v>118249658</v>
      </c>
      <c r="G797" s="26">
        <v>859828691</v>
      </c>
      <c r="H797" s="26">
        <v>4094702442</v>
      </c>
      <c r="I797" s="26">
        <v>2843601446</v>
      </c>
      <c r="J797" s="26">
        <v>6938303888</v>
      </c>
      <c r="K797" s="28">
        <f t="shared" si="213"/>
        <v>1.7043020874959982E-2</v>
      </c>
    </row>
    <row r="798" spans="1:11" ht="10.7" customHeight="1" outlineLevel="2" x14ac:dyDescent="0.25">
      <c r="A798" s="15" t="s">
        <v>693</v>
      </c>
      <c r="B798" s="15" t="s">
        <v>689</v>
      </c>
      <c r="C798" s="25" t="s">
        <v>10</v>
      </c>
      <c r="D798" s="26">
        <v>32008203</v>
      </c>
      <c r="E798" s="27">
        <v>446212870</v>
      </c>
      <c r="F798" s="26">
        <f t="shared" si="214"/>
        <v>478221073</v>
      </c>
      <c r="G798" s="26">
        <v>517416093</v>
      </c>
      <c r="H798" s="26">
        <v>2836218521</v>
      </c>
      <c r="I798" s="26">
        <v>1863512352</v>
      </c>
      <c r="J798" s="26">
        <v>4699730873</v>
      </c>
      <c r="K798" s="28">
        <f t="shared" si="213"/>
        <v>0.1017549910671236</v>
      </c>
    </row>
    <row r="799" spans="1:11" ht="10.7" customHeight="1" outlineLevel="2" x14ac:dyDescent="0.25">
      <c r="A799" s="15" t="s">
        <v>987</v>
      </c>
      <c r="B799" s="15" t="s">
        <v>689</v>
      </c>
      <c r="C799" s="25" t="s">
        <v>3</v>
      </c>
      <c r="D799" s="26">
        <v>198374</v>
      </c>
      <c r="E799" s="27">
        <v>81135</v>
      </c>
      <c r="F799" s="26">
        <f t="shared" si="214"/>
        <v>279509</v>
      </c>
      <c r="G799" s="26">
        <v>19183167</v>
      </c>
      <c r="H799" s="26">
        <v>80603008</v>
      </c>
      <c r="I799" s="26">
        <v>1401624</v>
      </c>
      <c r="J799" s="26">
        <v>82004632</v>
      </c>
      <c r="K799" s="28">
        <f t="shared" si="213"/>
        <v>3.4084538053899198E-3</v>
      </c>
    </row>
    <row r="800" spans="1:11" s="1" customFormat="1" ht="10.7" customHeight="1" outlineLevel="1" x14ac:dyDescent="0.25">
      <c r="A800" s="21"/>
      <c r="B800" s="16" t="s">
        <v>785</v>
      </c>
      <c r="C800" s="30"/>
      <c r="D800" s="31">
        <f>SUBTOTAL(9,D783:D799)</f>
        <v>322137716</v>
      </c>
      <c r="E800" s="32">
        <f t="shared" ref="E800:J800" si="215">SUBTOTAL(9,E783:E799)</f>
        <v>2033057407</v>
      </c>
      <c r="F800" s="31">
        <f t="shared" si="215"/>
        <v>2355195123</v>
      </c>
      <c r="G800" s="31">
        <f t="shared" si="215"/>
        <v>4630423305</v>
      </c>
      <c r="H800" s="31">
        <f t="shared" si="215"/>
        <v>15618836578</v>
      </c>
      <c r="I800" s="31">
        <f t="shared" si="215"/>
        <v>11269370450</v>
      </c>
      <c r="J800" s="31">
        <f t="shared" si="215"/>
        <v>26888207028</v>
      </c>
      <c r="K800" s="33">
        <f t="shared" si="213"/>
        <v>8.7592122470175143E-2</v>
      </c>
    </row>
    <row r="801" spans="1:11" ht="10.7" customHeight="1" outlineLevel="1" x14ac:dyDescent="0.25">
      <c r="A801" s="21" t="s">
        <v>934</v>
      </c>
      <c r="B801" s="15"/>
      <c r="C801" s="25"/>
      <c r="D801" s="26"/>
      <c r="E801" s="27"/>
      <c r="F801" s="26"/>
      <c r="G801" s="26"/>
      <c r="H801" s="26"/>
      <c r="I801" s="26"/>
      <c r="J801" s="26"/>
      <c r="K801" s="28"/>
    </row>
    <row r="802" spans="1:11" ht="10.7" customHeight="1" outlineLevel="2" x14ac:dyDescent="0.25">
      <c r="A802" s="15" t="s">
        <v>709</v>
      </c>
      <c r="B802" s="15" t="s">
        <v>710</v>
      </c>
      <c r="C802" s="25" t="s">
        <v>10</v>
      </c>
      <c r="D802" s="26">
        <v>1633929</v>
      </c>
      <c r="E802" s="27">
        <v>1067628</v>
      </c>
      <c r="F802" s="26">
        <v>2701557</v>
      </c>
      <c r="G802" s="26">
        <v>9576196</v>
      </c>
      <c r="H802" s="26">
        <v>1824075</v>
      </c>
      <c r="I802" s="26">
        <v>14558600</v>
      </c>
      <c r="J802" s="26">
        <v>16382675</v>
      </c>
      <c r="K802" s="28">
        <f>F802/J802</f>
        <v>0.16490328960319361</v>
      </c>
    </row>
    <row r="803" spans="1:11" s="1" customFormat="1" ht="10.7" customHeight="1" outlineLevel="1" thickBot="1" x14ac:dyDescent="0.3">
      <c r="A803" s="22"/>
      <c r="B803" s="14" t="s">
        <v>785</v>
      </c>
      <c r="C803" s="34"/>
      <c r="D803" s="35">
        <f>SUBTOTAL(9,D802)</f>
        <v>1633929</v>
      </c>
      <c r="E803" s="36">
        <f t="shared" ref="E803:J803" si="216">SUBTOTAL(9,E802)</f>
        <v>1067628</v>
      </c>
      <c r="F803" s="35">
        <f t="shared" si="216"/>
        <v>2701557</v>
      </c>
      <c r="G803" s="35">
        <f t="shared" si="216"/>
        <v>9576196</v>
      </c>
      <c r="H803" s="35">
        <f t="shared" si="216"/>
        <v>1824075</v>
      </c>
      <c r="I803" s="35">
        <f t="shared" si="216"/>
        <v>14558600</v>
      </c>
      <c r="J803" s="35">
        <f t="shared" si="216"/>
        <v>16382675</v>
      </c>
      <c r="K803" s="37">
        <f>F803/J803</f>
        <v>0.16490328960319361</v>
      </c>
    </row>
    <row r="804" spans="1:11" ht="10.7" customHeight="1" outlineLevel="1" x14ac:dyDescent="0.25">
      <c r="A804" s="21" t="s">
        <v>935</v>
      </c>
      <c r="B804" s="15"/>
      <c r="C804" s="25"/>
      <c r="D804" s="26"/>
      <c r="E804" s="27"/>
      <c r="F804" s="26"/>
      <c r="G804" s="26"/>
      <c r="H804" s="26"/>
      <c r="I804" s="26"/>
      <c r="J804" s="26"/>
      <c r="K804" s="28"/>
    </row>
    <row r="805" spans="1:11" ht="10.7" customHeight="1" outlineLevel="2" x14ac:dyDescent="0.25">
      <c r="A805" s="15" t="s">
        <v>711</v>
      </c>
      <c r="B805" s="15" t="s">
        <v>712</v>
      </c>
      <c r="C805" s="25" t="s">
        <v>6</v>
      </c>
      <c r="D805" s="26">
        <v>1512196</v>
      </c>
      <c r="E805" s="27">
        <v>880380</v>
      </c>
      <c r="F805" s="26">
        <v>2392576</v>
      </c>
      <c r="G805" s="26">
        <v>9707844</v>
      </c>
      <c r="H805" s="26">
        <v>1026549</v>
      </c>
      <c r="I805" s="26">
        <v>9098494</v>
      </c>
      <c r="J805" s="26">
        <v>10125043</v>
      </c>
      <c r="K805" s="28">
        <f>F805/J805</f>
        <v>0.23630279891157005</v>
      </c>
    </row>
    <row r="806" spans="1:11" ht="10.7" customHeight="1" outlineLevel="2" x14ac:dyDescent="0.25">
      <c r="A806" s="15" t="s">
        <v>713</v>
      </c>
      <c r="B806" s="15" t="s">
        <v>714</v>
      </c>
      <c r="C806" s="25" t="s">
        <v>6</v>
      </c>
      <c r="D806" s="26">
        <v>273870</v>
      </c>
      <c r="E806" s="27">
        <v>697941</v>
      </c>
      <c r="F806" s="26">
        <v>971811</v>
      </c>
      <c r="G806" s="26">
        <v>10631284</v>
      </c>
      <c r="H806" s="26">
        <v>1177721</v>
      </c>
      <c r="I806" s="26">
        <v>5046339</v>
      </c>
      <c r="J806" s="26">
        <v>6224060</v>
      </c>
      <c r="K806" s="28">
        <f>F806/J806</f>
        <v>0.15613779430146882</v>
      </c>
    </row>
    <row r="807" spans="1:11" s="1" customFormat="1" ht="10.7" customHeight="1" outlineLevel="1" x14ac:dyDescent="0.25">
      <c r="A807" s="21"/>
      <c r="B807" s="16" t="s">
        <v>785</v>
      </c>
      <c r="C807" s="30"/>
      <c r="D807" s="31">
        <f>SUBTOTAL(9,D805:D806)</f>
        <v>1786066</v>
      </c>
      <c r="E807" s="32">
        <f t="shared" ref="E807:J807" si="217">SUBTOTAL(9,E805:E806)</f>
        <v>1578321</v>
      </c>
      <c r="F807" s="31">
        <f t="shared" si="217"/>
        <v>3364387</v>
      </c>
      <c r="G807" s="31">
        <f t="shared" si="217"/>
        <v>20339128</v>
      </c>
      <c r="H807" s="31">
        <f t="shared" si="217"/>
        <v>2204270</v>
      </c>
      <c r="I807" s="31">
        <f t="shared" si="217"/>
        <v>14144833</v>
      </c>
      <c r="J807" s="31">
        <f t="shared" si="217"/>
        <v>16349103</v>
      </c>
      <c r="K807" s="33">
        <f>F807/J807</f>
        <v>0.20578419501057643</v>
      </c>
    </row>
    <row r="808" spans="1:11" ht="10.7" customHeight="1" outlineLevel="1" x14ac:dyDescent="0.25">
      <c r="A808" s="21" t="s">
        <v>936</v>
      </c>
      <c r="B808" s="15"/>
      <c r="C808" s="25"/>
      <c r="D808" s="26"/>
      <c r="E808" s="27"/>
      <c r="F808" s="26"/>
      <c r="G808" s="26"/>
      <c r="H808" s="26"/>
      <c r="I808" s="26"/>
      <c r="J808" s="26"/>
      <c r="K808" s="28"/>
    </row>
    <row r="809" spans="1:11" ht="10.7" customHeight="1" outlineLevel="2" x14ac:dyDescent="0.25">
      <c r="A809" s="15" t="s">
        <v>715</v>
      </c>
      <c r="B809" s="15" t="s">
        <v>716</v>
      </c>
      <c r="C809" s="25" t="s">
        <v>6</v>
      </c>
      <c r="D809" s="26">
        <v>7502487</v>
      </c>
      <c r="E809" s="27">
        <v>20766844</v>
      </c>
      <c r="F809" s="26">
        <v>28269331</v>
      </c>
      <c r="G809" s="26">
        <v>100248826</v>
      </c>
      <c r="H809" s="26">
        <v>30147785</v>
      </c>
      <c r="I809" s="26">
        <v>211281324</v>
      </c>
      <c r="J809" s="26">
        <v>241429109</v>
      </c>
      <c r="K809" s="28">
        <f>F809/J809</f>
        <v>0.11709164283085682</v>
      </c>
    </row>
    <row r="810" spans="1:11" s="1" customFormat="1" ht="10.7" customHeight="1" outlineLevel="1" x14ac:dyDescent="0.25">
      <c r="A810" s="21"/>
      <c r="B810" s="16" t="s">
        <v>785</v>
      </c>
      <c r="C810" s="30"/>
      <c r="D810" s="31">
        <f>SUBTOTAL(9,D809)</f>
        <v>7502487</v>
      </c>
      <c r="E810" s="32">
        <f t="shared" ref="E810:J810" si="218">SUBTOTAL(9,E809)</f>
        <v>20766844</v>
      </c>
      <c r="F810" s="31">
        <f t="shared" si="218"/>
        <v>28269331</v>
      </c>
      <c r="G810" s="31">
        <f t="shared" si="218"/>
        <v>100248826</v>
      </c>
      <c r="H810" s="31">
        <f t="shared" si="218"/>
        <v>30147785</v>
      </c>
      <c r="I810" s="31">
        <f t="shared" si="218"/>
        <v>211281324</v>
      </c>
      <c r="J810" s="31">
        <f t="shared" si="218"/>
        <v>241429109</v>
      </c>
      <c r="K810" s="33">
        <f>F810/J810</f>
        <v>0.11709164283085682</v>
      </c>
    </row>
    <row r="811" spans="1:11" ht="10.7" customHeight="1" outlineLevel="1" x14ac:dyDescent="0.25">
      <c r="A811" s="21" t="s">
        <v>937</v>
      </c>
      <c r="B811" s="15"/>
      <c r="C811" s="25"/>
      <c r="D811" s="26"/>
      <c r="E811" s="27"/>
      <c r="F811" s="26"/>
      <c r="G811" s="26"/>
      <c r="H811" s="26"/>
      <c r="I811" s="26"/>
      <c r="J811" s="26"/>
      <c r="K811" s="28"/>
    </row>
    <row r="812" spans="1:11" ht="10.7" customHeight="1" outlineLevel="2" x14ac:dyDescent="0.25">
      <c r="A812" s="15" t="s">
        <v>719</v>
      </c>
      <c r="B812" s="15" t="s">
        <v>718</v>
      </c>
      <c r="C812" s="25" t="s">
        <v>10</v>
      </c>
      <c r="D812" s="27" t="s">
        <v>995</v>
      </c>
      <c r="E812" s="27">
        <v>0</v>
      </c>
      <c r="F812" s="27" t="s">
        <v>1057</v>
      </c>
      <c r="G812" s="26">
        <v>13854435</v>
      </c>
      <c r="H812" s="26">
        <v>0</v>
      </c>
      <c r="I812" s="26">
        <v>55906442</v>
      </c>
      <c r="J812" s="27" t="s">
        <v>1063</v>
      </c>
      <c r="K812" s="38" t="s">
        <v>1059</v>
      </c>
    </row>
    <row r="813" spans="1:11" ht="10.7" customHeight="1" outlineLevel="2" x14ac:dyDescent="0.25">
      <c r="A813" s="15" t="s">
        <v>717</v>
      </c>
      <c r="B813" s="15" t="s">
        <v>718</v>
      </c>
      <c r="C813" s="25" t="s">
        <v>6</v>
      </c>
      <c r="D813" s="26">
        <v>408700</v>
      </c>
      <c r="E813" s="27">
        <v>43232714</v>
      </c>
      <c r="F813" s="26">
        <v>43641414</v>
      </c>
      <c r="G813" s="26">
        <v>77687929</v>
      </c>
      <c r="H813" s="26">
        <v>60203983</v>
      </c>
      <c r="I813" s="26">
        <v>245935871</v>
      </c>
      <c r="J813" s="26">
        <v>306139854</v>
      </c>
      <c r="K813" s="28">
        <f>F813/J813</f>
        <v>0.1425538473014363</v>
      </c>
    </row>
    <row r="814" spans="1:11" s="1" customFormat="1" ht="10.7" customHeight="1" outlineLevel="1" x14ac:dyDescent="0.25">
      <c r="A814" s="21"/>
      <c r="B814" s="16" t="s">
        <v>785</v>
      </c>
      <c r="C814" s="30"/>
      <c r="D814" s="32" t="str">
        <f>TEXT(SUBTOTAL(9,D812:D813), "$#,##0") &amp; "*"</f>
        <v>$408,700*</v>
      </c>
      <c r="E814" s="32">
        <f>SUBTOTAL(9,E812:E813)</f>
        <v>43232714</v>
      </c>
      <c r="F814" s="32" t="str">
        <f>TEXT(SUBTOTAL(9,F812:F813), "$#,##0") &amp; "*"</f>
        <v>$43,641,414*</v>
      </c>
      <c r="G814" s="31">
        <f t="shared" ref="G814:I814" si="219">SUBTOTAL(9,G812:G813)</f>
        <v>91542364</v>
      </c>
      <c r="H814" s="31">
        <f t="shared" si="219"/>
        <v>60203983</v>
      </c>
      <c r="I814" s="31">
        <f t="shared" si="219"/>
        <v>301842313</v>
      </c>
      <c r="J814" s="32" t="s">
        <v>1061</v>
      </c>
      <c r="K814" s="39" t="s">
        <v>1062</v>
      </c>
    </row>
    <row r="815" spans="1:11" ht="10.7" customHeight="1" outlineLevel="1" x14ac:dyDescent="0.25">
      <c r="A815" s="21" t="s">
        <v>938</v>
      </c>
      <c r="B815" s="15"/>
      <c r="C815" s="25"/>
      <c r="D815" s="26"/>
      <c r="E815" s="27"/>
      <c r="F815" s="26">
        <v>43641414</v>
      </c>
      <c r="G815" s="26"/>
      <c r="H815" s="26"/>
      <c r="I815" s="26"/>
      <c r="J815" s="26"/>
      <c r="K815" s="28"/>
    </row>
    <row r="816" spans="1:11" ht="10.7" customHeight="1" outlineLevel="2" x14ac:dyDescent="0.25">
      <c r="A816" s="15" t="s">
        <v>720</v>
      </c>
      <c r="B816" s="15" t="s">
        <v>721</v>
      </c>
      <c r="C816" s="25" t="s">
        <v>3</v>
      </c>
      <c r="D816" s="26">
        <v>55769949</v>
      </c>
      <c r="E816" s="27">
        <v>26454919</v>
      </c>
      <c r="F816" s="26">
        <f>SUM(D816:E816)</f>
        <v>82224868</v>
      </c>
      <c r="G816" s="26">
        <v>183901012</v>
      </c>
      <c r="H816" s="26">
        <v>244968592</v>
      </c>
      <c r="I816" s="26">
        <v>414502786</v>
      </c>
      <c r="J816" s="26">
        <v>659471378</v>
      </c>
      <c r="K816" s="28">
        <f t="shared" ref="K816:K821" si="220">F816/J816</f>
        <v>0.12468299723540087</v>
      </c>
    </row>
    <row r="817" spans="1:11" ht="10.7" customHeight="1" outlineLevel="2" x14ac:dyDescent="0.25">
      <c r="A817" s="15" t="s">
        <v>974</v>
      </c>
      <c r="B817" s="15" t="s">
        <v>721</v>
      </c>
      <c r="C817" s="25" t="s">
        <v>6</v>
      </c>
      <c r="D817" s="26">
        <v>28551861</v>
      </c>
      <c r="E817" s="27">
        <v>101983641</v>
      </c>
      <c r="F817" s="26">
        <f t="shared" ref="F817:F820" si="221">SUM(D817:E817)</f>
        <v>130535502</v>
      </c>
      <c r="G817" s="26">
        <v>209917937</v>
      </c>
      <c r="H817" s="26">
        <v>902543522</v>
      </c>
      <c r="I817" s="26">
        <v>1135087920</v>
      </c>
      <c r="J817" s="26">
        <v>2037631442</v>
      </c>
      <c r="K817" s="28">
        <f t="shared" si="220"/>
        <v>6.4062371295112747E-2</v>
      </c>
    </row>
    <row r="818" spans="1:11" ht="10.7" customHeight="1" outlineLevel="2" x14ac:dyDescent="0.25">
      <c r="A818" s="15" t="s">
        <v>724</v>
      </c>
      <c r="B818" s="15" t="s">
        <v>721</v>
      </c>
      <c r="C818" s="25" t="s">
        <v>3</v>
      </c>
      <c r="D818" s="26">
        <v>114035</v>
      </c>
      <c r="E818" s="27">
        <v>0</v>
      </c>
      <c r="F818" s="26">
        <f t="shared" si="221"/>
        <v>114035</v>
      </c>
      <c r="G818" s="26">
        <v>16429804</v>
      </c>
      <c r="H818" s="26">
        <v>42487142</v>
      </c>
      <c r="I818" s="26">
        <v>0</v>
      </c>
      <c r="J818" s="26">
        <v>42487142</v>
      </c>
      <c r="K818" s="28">
        <f t="shared" si="220"/>
        <v>2.6839884876229143E-3</v>
      </c>
    </row>
    <row r="819" spans="1:11" ht="10.7" customHeight="1" outlineLevel="2" x14ac:dyDescent="0.25">
      <c r="A819" s="15" t="s">
        <v>723</v>
      </c>
      <c r="B819" s="15" t="s">
        <v>721</v>
      </c>
      <c r="C819" s="25" t="s">
        <v>3</v>
      </c>
      <c r="D819" s="26">
        <v>484125</v>
      </c>
      <c r="E819" s="27">
        <v>0</v>
      </c>
      <c r="F819" s="26">
        <f t="shared" si="221"/>
        <v>484125</v>
      </c>
      <c r="G819" s="26">
        <v>28953054</v>
      </c>
      <c r="H819" s="26">
        <v>73409393</v>
      </c>
      <c r="I819" s="26">
        <v>18227953</v>
      </c>
      <c r="J819" s="26">
        <v>91637347</v>
      </c>
      <c r="K819" s="28">
        <f t="shared" si="220"/>
        <v>5.2830534258046557E-3</v>
      </c>
    </row>
    <row r="820" spans="1:11" ht="10.7" customHeight="1" outlineLevel="2" x14ac:dyDescent="0.25">
      <c r="A820" s="15" t="s">
        <v>722</v>
      </c>
      <c r="B820" s="15" t="s">
        <v>721</v>
      </c>
      <c r="C820" s="25" t="s">
        <v>3</v>
      </c>
      <c r="D820" s="26">
        <v>83934</v>
      </c>
      <c r="E820" s="27">
        <v>0</v>
      </c>
      <c r="F820" s="26">
        <f t="shared" si="221"/>
        <v>83934</v>
      </c>
      <c r="G820" s="26">
        <v>11123893</v>
      </c>
      <c r="H820" s="26">
        <v>39518721</v>
      </c>
      <c r="I820" s="26">
        <v>0</v>
      </c>
      <c r="J820" s="26">
        <v>39518721</v>
      </c>
      <c r="K820" s="28">
        <f t="shared" si="220"/>
        <v>2.1239047690839994E-3</v>
      </c>
    </row>
    <row r="821" spans="1:11" s="1" customFormat="1" ht="10.7" customHeight="1" outlineLevel="1" x14ac:dyDescent="0.25">
      <c r="A821" s="21"/>
      <c r="B821" s="16" t="s">
        <v>785</v>
      </c>
      <c r="C821" s="30"/>
      <c r="D821" s="31">
        <f>SUBTOTAL(9,D816:D820)</f>
        <v>85003904</v>
      </c>
      <c r="E821" s="32">
        <f t="shared" ref="E821:J821" si="222">SUBTOTAL(9,E816:E820)</f>
        <v>128438560</v>
      </c>
      <c r="F821" s="31">
        <f t="shared" si="222"/>
        <v>213442464</v>
      </c>
      <c r="G821" s="31">
        <f t="shared" si="222"/>
        <v>450325700</v>
      </c>
      <c r="H821" s="31">
        <f t="shared" si="222"/>
        <v>1302927370</v>
      </c>
      <c r="I821" s="31">
        <f t="shared" si="222"/>
        <v>1567818659</v>
      </c>
      <c r="J821" s="31">
        <f t="shared" si="222"/>
        <v>2870746030</v>
      </c>
      <c r="K821" s="33">
        <f t="shared" si="220"/>
        <v>7.435086969361758E-2</v>
      </c>
    </row>
    <row r="822" spans="1:11" ht="10.7" customHeight="1" outlineLevel="1" x14ac:dyDescent="0.25">
      <c r="A822" s="21" t="s">
        <v>939</v>
      </c>
      <c r="B822" s="15"/>
      <c r="C822" s="25"/>
      <c r="D822" s="26"/>
      <c r="E822" s="27"/>
      <c r="F822" s="26"/>
      <c r="G822" s="26"/>
      <c r="H822" s="26"/>
      <c r="I822" s="26"/>
      <c r="J822" s="26"/>
      <c r="K822" s="28"/>
    </row>
    <row r="823" spans="1:11" ht="10.7" customHeight="1" outlineLevel="2" x14ac:dyDescent="0.25">
      <c r="A823" s="15" t="s">
        <v>725</v>
      </c>
      <c r="B823" s="15" t="s">
        <v>726</v>
      </c>
      <c r="C823" s="25" t="s">
        <v>3</v>
      </c>
      <c r="D823" s="26">
        <v>2871286</v>
      </c>
      <c r="E823" s="27">
        <v>10956694</v>
      </c>
      <c r="F823" s="26">
        <v>13827980</v>
      </c>
      <c r="G823" s="26">
        <v>82083549</v>
      </c>
      <c r="H823" s="26">
        <v>167743212</v>
      </c>
      <c r="I823" s="26">
        <v>269469456</v>
      </c>
      <c r="J823" s="26">
        <v>437212668</v>
      </c>
      <c r="K823" s="28">
        <f>F823/J823</f>
        <v>3.1627583123918085E-2</v>
      </c>
    </row>
    <row r="824" spans="1:11" s="1" customFormat="1" ht="10.7" customHeight="1" outlineLevel="1" x14ac:dyDescent="0.25">
      <c r="A824" s="21"/>
      <c r="B824" s="16" t="s">
        <v>785</v>
      </c>
      <c r="C824" s="30"/>
      <c r="D824" s="31">
        <f>SUBTOTAL(9,D823)</f>
        <v>2871286</v>
      </c>
      <c r="E824" s="32">
        <f t="shared" ref="E824:J824" si="223">SUBTOTAL(9,E823)</f>
        <v>10956694</v>
      </c>
      <c r="F824" s="31">
        <f t="shared" si="223"/>
        <v>13827980</v>
      </c>
      <c r="G824" s="31">
        <f t="shared" si="223"/>
        <v>82083549</v>
      </c>
      <c r="H824" s="31">
        <f t="shared" si="223"/>
        <v>167743212</v>
      </c>
      <c r="I824" s="31">
        <f t="shared" si="223"/>
        <v>269469456</v>
      </c>
      <c r="J824" s="31">
        <f t="shared" si="223"/>
        <v>437212668</v>
      </c>
      <c r="K824" s="33">
        <f>F824/J824</f>
        <v>3.1627583123918085E-2</v>
      </c>
    </row>
    <row r="825" spans="1:11" ht="10.7" customHeight="1" outlineLevel="1" x14ac:dyDescent="0.25">
      <c r="A825" s="21" t="s">
        <v>940</v>
      </c>
      <c r="B825" s="15"/>
      <c r="C825" s="25"/>
      <c r="D825" s="26"/>
      <c r="E825" s="27"/>
      <c r="F825" s="26"/>
      <c r="G825" s="26"/>
      <c r="H825" s="26"/>
      <c r="I825" s="26"/>
      <c r="J825" s="26"/>
      <c r="K825" s="28"/>
    </row>
    <row r="826" spans="1:11" ht="10.7" customHeight="1" outlineLevel="2" x14ac:dyDescent="0.25">
      <c r="A826" s="15" t="s">
        <v>727</v>
      </c>
      <c r="B826" s="15" t="s">
        <v>728</v>
      </c>
      <c r="C826" s="25" t="s">
        <v>10</v>
      </c>
      <c r="D826" s="26">
        <v>648253</v>
      </c>
      <c r="E826" s="27">
        <v>10762258</v>
      </c>
      <c r="F826" s="26">
        <v>11410511</v>
      </c>
      <c r="G826" s="26">
        <v>20812585</v>
      </c>
      <c r="H826" s="26">
        <v>10611145</v>
      </c>
      <c r="I826" s="26">
        <v>61726542</v>
      </c>
      <c r="J826" s="26">
        <v>72337687</v>
      </c>
      <c r="K826" s="28">
        <f>F826/J826</f>
        <v>0.15773950582633364</v>
      </c>
    </row>
    <row r="827" spans="1:11" s="1" customFormat="1" ht="10.7" customHeight="1" outlineLevel="1" x14ac:dyDescent="0.25">
      <c r="A827" s="21"/>
      <c r="B827" s="16" t="s">
        <v>785</v>
      </c>
      <c r="C827" s="30"/>
      <c r="D827" s="31">
        <f>SUBTOTAL(9,D826)</f>
        <v>648253</v>
      </c>
      <c r="E827" s="32">
        <f t="shared" ref="E827:J827" si="224">SUBTOTAL(9,E826)</f>
        <v>10762258</v>
      </c>
      <c r="F827" s="31">
        <f t="shared" si="224"/>
        <v>11410511</v>
      </c>
      <c r="G827" s="31">
        <f t="shared" si="224"/>
        <v>20812585</v>
      </c>
      <c r="H827" s="31">
        <f t="shared" si="224"/>
        <v>10611145</v>
      </c>
      <c r="I827" s="31">
        <f t="shared" si="224"/>
        <v>61726542</v>
      </c>
      <c r="J827" s="31">
        <f t="shared" si="224"/>
        <v>72337687</v>
      </c>
      <c r="K827" s="33">
        <f>F827/J827</f>
        <v>0.15773950582633364</v>
      </c>
    </row>
    <row r="828" spans="1:11" ht="10.7" customHeight="1" outlineLevel="1" x14ac:dyDescent="0.25">
      <c r="A828" s="21" t="s">
        <v>941</v>
      </c>
      <c r="B828" s="15"/>
      <c r="C828" s="25"/>
      <c r="D828" s="26"/>
      <c r="E828" s="27"/>
      <c r="F828" s="26"/>
      <c r="G828" s="26"/>
      <c r="H828" s="26"/>
      <c r="I828" s="26"/>
      <c r="J828" s="26"/>
      <c r="K828" s="28"/>
    </row>
    <row r="829" spans="1:11" ht="10.7" customHeight="1" outlineLevel="2" x14ac:dyDescent="0.25">
      <c r="A829" s="15" t="s">
        <v>729</v>
      </c>
      <c r="B829" s="15" t="s">
        <v>730</v>
      </c>
      <c r="C829" s="25" t="s">
        <v>6</v>
      </c>
      <c r="D829" s="26">
        <v>5568553</v>
      </c>
      <c r="E829" s="27">
        <v>11316468</v>
      </c>
      <c r="F829" s="26">
        <f>SUM(D829:E829)</f>
        <v>16885021</v>
      </c>
      <c r="G829" s="26">
        <v>43770856</v>
      </c>
      <c r="H829" s="26">
        <v>32529617</v>
      </c>
      <c r="I829" s="26">
        <v>175366052</v>
      </c>
      <c r="J829" s="26">
        <v>207895669</v>
      </c>
      <c r="K829" s="28">
        <f>F829/J829</f>
        <v>8.1218724186120486E-2</v>
      </c>
    </row>
    <row r="830" spans="1:11" s="1" customFormat="1" ht="10.7" customHeight="1" outlineLevel="1" x14ac:dyDescent="0.25">
      <c r="A830" s="21"/>
      <c r="B830" s="16" t="s">
        <v>785</v>
      </c>
      <c r="C830" s="30"/>
      <c r="D830" s="31">
        <f>SUBTOTAL(9,D829)</f>
        <v>5568553</v>
      </c>
      <c r="E830" s="32">
        <f t="shared" ref="E830:J830" si="225">SUBTOTAL(9,E829)</f>
        <v>11316468</v>
      </c>
      <c r="F830" s="31">
        <f t="shared" si="225"/>
        <v>16885021</v>
      </c>
      <c r="G830" s="31">
        <f t="shared" si="225"/>
        <v>43770856</v>
      </c>
      <c r="H830" s="31">
        <f t="shared" si="225"/>
        <v>32529617</v>
      </c>
      <c r="I830" s="31">
        <f t="shared" si="225"/>
        <v>175366052</v>
      </c>
      <c r="J830" s="31">
        <f t="shared" si="225"/>
        <v>207895669</v>
      </c>
      <c r="K830" s="33">
        <f>F830/J830</f>
        <v>8.1218724186120486E-2</v>
      </c>
    </row>
    <row r="831" spans="1:11" ht="10.5" customHeight="1" outlineLevel="1" x14ac:dyDescent="0.25">
      <c r="A831" s="21" t="s">
        <v>942</v>
      </c>
      <c r="B831" s="15"/>
      <c r="C831" s="25"/>
      <c r="D831" s="26"/>
      <c r="E831" s="27"/>
      <c r="F831" s="26"/>
      <c r="G831" s="26"/>
      <c r="H831" s="26"/>
      <c r="I831" s="26"/>
      <c r="J831" s="26"/>
      <c r="K831" s="28"/>
    </row>
    <row r="832" spans="1:11" ht="10.7" customHeight="1" outlineLevel="2" x14ac:dyDescent="0.25">
      <c r="A832" s="15" t="s">
        <v>731</v>
      </c>
      <c r="B832" s="15" t="s">
        <v>732</v>
      </c>
      <c r="C832" s="25" t="s">
        <v>10</v>
      </c>
      <c r="D832" s="26">
        <v>89724927</v>
      </c>
      <c r="E832" s="27">
        <v>20960287</v>
      </c>
      <c r="F832" s="26">
        <f>SUM(D832:E832)</f>
        <v>110685214</v>
      </c>
      <c r="G832" s="26">
        <v>188664441</v>
      </c>
      <c r="H832" s="26">
        <v>776716731</v>
      </c>
      <c r="I832" s="26">
        <v>1544938776</v>
      </c>
      <c r="J832" s="26">
        <v>2321655507</v>
      </c>
      <c r="K832" s="28">
        <f t="shared" ref="K832:K837" si="226">F832/J832</f>
        <v>4.7675123921819641E-2</v>
      </c>
    </row>
    <row r="833" spans="1:11" ht="10.7" customHeight="1" outlineLevel="2" x14ac:dyDescent="0.25">
      <c r="A833" s="15" t="s">
        <v>733</v>
      </c>
      <c r="B833" s="15" t="s">
        <v>732</v>
      </c>
      <c r="C833" s="25" t="s">
        <v>3</v>
      </c>
      <c r="D833" s="26">
        <v>73769504</v>
      </c>
      <c r="E833" s="27">
        <v>259334101</v>
      </c>
      <c r="F833" s="26">
        <f t="shared" ref="F833:F836" si="227">SUM(D833:E833)</f>
        <v>333103605</v>
      </c>
      <c r="G833" s="26">
        <v>341145884</v>
      </c>
      <c r="H833" s="26">
        <v>1451493967</v>
      </c>
      <c r="I833" s="26">
        <v>1291666349</v>
      </c>
      <c r="J833" s="26">
        <v>2743160316</v>
      </c>
      <c r="K833" s="28">
        <f t="shared" si="226"/>
        <v>0.12143060070427178</v>
      </c>
    </row>
    <row r="834" spans="1:11" ht="10.7" customHeight="1" outlineLevel="2" x14ac:dyDescent="0.25">
      <c r="A834" s="15" t="s">
        <v>735</v>
      </c>
      <c r="B834" s="15" t="s">
        <v>732</v>
      </c>
      <c r="C834" s="25" t="s">
        <v>3</v>
      </c>
      <c r="D834" s="26">
        <v>169973</v>
      </c>
      <c r="E834" s="27">
        <v>0</v>
      </c>
      <c r="F834" s="26">
        <f t="shared" si="227"/>
        <v>169973</v>
      </c>
      <c r="G834" s="26">
        <v>10825640</v>
      </c>
      <c r="H834" s="26">
        <v>17573508</v>
      </c>
      <c r="I834" s="26">
        <v>1357568</v>
      </c>
      <c r="J834" s="26">
        <v>18931076</v>
      </c>
      <c r="K834" s="28">
        <f t="shared" si="226"/>
        <v>8.9785176500268658E-3</v>
      </c>
    </row>
    <row r="835" spans="1:11" ht="10.7" customHeight="1" outlineLevel="2" x14ac:dyDescent="0.25">
      <c r="A835" s="15" t="s">
        <v>734</v>
      </c>
      <c r="B835" s="15" t="s">
        <v>732</v>
      </c>
      <c r="C835" s="25" t="s">
        <v>3</v>
      </c>
      <c r="D835" s="26">
        <v>331231</v>
      </c>
      <c r="E835" s="27">
        <v>0</v>
      </c>
      <c r="F835" s="26">
        <f t="shared" si="227"/>
        <v>331231</v>
      </c>
      <c r="G835" s="26">
        <v>9091525</v>
      </c>
      <c r="H835" s="26">
        <v>26260627</v>
      </c>
      <c r="I835" s="26">
        <v>0</v>
      </c>
      <c r="J835" s="26">
        <v>26260627</v>
      </c>
      <c r="K835" s="28">
        <f t="shared" si="226"/>
        <v>1.2613217498576862E-2</v>
      </c>
    </row>
    <row r="836" spans="1:11" ht="10.7" customHeight="1" outlineLevel="2" x14ac:dyDescent="0.25">
      <c r="A836" s="15" t="s">
        <v>736</v>
      </c>
      <c r="B836" s="15" t="s">
        <v>732</v>
      </c>
      <c r="C836" s="25" t="s">
        <v>3</v>
      </c>
      <c r="D836" s="26">
        <v>0</v>
      </c>
      <c r="E836" s="27">
        <v>0</v>
      </c>
      <c r="F836" s="26">
        <f t="shared" si="227"/>
        <v>0</v>
      </c>
      <c r="G836" s="26">
        <v>27669457</v>
      </c>
      <c r="H836" s="26">
        <v>170109</v>
      </c>
      <c r="I836" s="26">
        <v>69601578</v>
      </c>
      <c r="J836" s="26">
        <v>69771687</v>
      </c>
      <c r="K836" s="28">
        <f t="shared" si="226"/>
        <v>0</v>
      </c>
    </row>
    <row r="837" spans="1:11" s="1" customFormat="1" ht="10.7" customHeight="1" outlineLevel="1" x14ac:dyDescent="0.25">
      <c r="A837" s="21"/>
      <c r="B837" s="16" t="s">
        <v>785</v>
      </c>
      <c r="C837" s="30"/>
      <c r="D837" s="31">
        <f>SUBTOTAL(9,D832:D836)</f>
        <v>163995635</v>
      </c>
      <c r="E837" s="32">
        <f t="shared" ref="E837:J837" si="228">SUBTOTAL(9,E832:E836)</f>
        <v>280294388</v>
      </c>
      <c r="F837" s="31">
        <f t="shared" si="228"/>
        <v>444290023</v>
      </c>
      <c r="G837" s="31">
        <f t="shared" si="228"/>
        <v>577396947</v>
      </c>
      <c r="H837" s="31">
        <f t="shared" si="228"/>
        <v>2272214942</v>
      </c>
      <c r="I837" s="31">
        <f t="shared" si="228"/>
        <v>2907564271</v>
      </c>
      <c r="J837" s="31">
        <f t="shared" si="228"/>
        <v>5179779213</v>
      </c>
      <c r="K837" s="33">
        <f t="shared" si="226"/>
        <v>8.5773930650352603E-2</v>
      </c>
    </row>
    <row r="838" spans="1:11" ht="10.7" customHeight="1" outlineLevel="1" x14ac:dyDescent="0.25">
      <c r="A838" s="21" t="s">
        <v>943</v>
      </c>
      <c r="B838" s="15"/>
      <c r="C838" s="25"/>
      <c r="D838" s="26"/>
      <c r="E838" s="27"/>
      <c r="F838" s="26"/>
      <c r="G838" s="26"/>
      <c r="H838" s="26"/>
      <c r="I838" s="26"/>
      <c r="J838" s="26"/>
      <c r="K838" s="28"/>
    </row>
    <row r="839" spans="1:11" ht="10.7" customHeight="1" outlineLevel="2" x14ac:dyDescent="0.25">
      <c r="A839" s="15" t="s">
        <v>737</v>
      </c>
      <c r="B839" s="15" t="s">
        <v>738</v>
      </c>
      <c r="C839" s="25" t="s">
        <v>3</v>
      </c>
      <c r="D839" s="26">
        <v>6298658</v>
      </c>
      <c r="E839" s="27">
        <v>3100508</v>
      </c>
      <c r="F839" s="26">
        <v>9399166</v>
      </c>
      <c r="G839" s="26">
        <v>26500858</v>
      </c>
      <c r="H839" s="26">
        <v>18973825</v>
      </c>
      <c r="I839" s="26">
        <v>70027377</v>
      </c>
      <c r="J839" s="26">
        <v>89001202</v>
      </c>
      <c r="K839" s="28">
        <f>F839/J839</f>
        <v>0.10560718045133817</v>
      </c>
    </row>
    <row r="840" spans="1:11" s="1" customFormat="1" ht="10.7" customHeight="1" outlineLevel="1" x14ac:dyDescent="0.25">
      <c r="A840" s="21"/>
      <c r="B840" s="16" t="s">
        <v>785</v>
      </c>
      <c r="C840" s="30"/>
      <c r="D840" s="31">
        <f>SUBTOTAL(9,D839)</f>
        <v>6298658</v>
      </c>
      <c r="E840" s="32">
        <f t="shared" ref="E840:J840" si="229">SUBTOTAL(9,E839)</f>
        <v>3100508</v>
      </c>
      <c r="F840" s="31">
        <f t="shared" si="229"/>
        <v>9399166</v>
      </c>
      <c r="G840" s="31">
        <f t="shared" si="229"/>
        <v>26500858</v>
      </c>
      <c r="H840" s="31">
        <f t="shared" si="229"/>
        <v>18973825</v>
      </c>
      <c r="I840" s="31">
        <f t="shared" si="229"/>
        <v>70027377</v>
      </c>
      <c r="J840" s="31">
        <f t="shared" si="229"/>
        <v>89001202</v>
      </c>
      <c r="K840" s="33">
        <f>F840/J840</f>
        <v>0.10560718045133817</v>
      </c>
    </row>
    <row r="841" spans="1:11" ht="10.7" customHeight="1" outlineLevel="1" x14ac:dyDescent="0.25">
      <c r="A841" s="21" t="s">
        <v>944</v>
      </c>
      <c r="B841" s="15"/>
      <c r="C841" s="25"/>
      <c r="D841" s="26"/>
      <c r="E841" s="27"/>
      <c r="F841" s="26"/>
      <c r="G841" s="26"/>
      <c r="H841" s="26"/>
      <c r="I841" s="26"/>
      <c r="J841" s="26"/>
      <c r="K841" s="28"/>
    </row>
    <row r="842" spans="1:11" ht="10.7" customHeight="1" outlineLevel="2" x14ac:dyDescent="0.25">
      <c r="A842" s="15" t="s">
        <v>741</v>
      </c>
      <c r="B842" s="15" t="s">
        <v>742</v>
      </c>
      <c r="C842" s="25" t="s">
        <v>3</v>
      </c>
      <c r="D842" s="26">
        <v>470215</v>
      </c>
      <c r="E842" s="27">
        <v>1100820</v>
      </c>
      <c r="F842" s="26">
        <v>1571035</v>
      </c>
      <c r="G842" s="26">
        <v>5415801</v>
      </c>
      <c r="H842" s="26">
        <v>937725</v>
      </c>
      <c r="I842" s="26">
        <v>7472036</v>
      </c>
      <c r="J842" s="26">
        <v>8409761</v>
      </c>
      <c r="K842" s="28">
        <f>F842/J842</f>
        <v>0.18681089747972623</v>
      </c>
    </row>
    <row r="843" spans="1:11" ht="10.7" customHeight="1" outlineLevel="2" x14ac:dyDescent="0.25">
      <c r="A843" s="15" t="s">
        <v>739</v>
      </c>
      <c r="B843" s="15" t="s">
        <v>740</v>
      </c>
      <c r="C843" s="25" t="s">
        <v>10</v>
      </c>
      <c r="D843" s="26">
        <v>242234</v>
      </c>
      <c r="E843" s="27">
        <v>898101</v>
      </c>
      <c r="F843" s="26">
        <v>1140335</v>
      </c>
      <c r="G843" s="26">
        <v>5600288</v>
      </c>
      <c r="H843" s="26">
        <v>468410</v>
      </c>
      <c r="I843" s="26">
        <v>4039687</v>
      </c>
      <c r="J843" s="26">
        <v>4508097</v>
      </c>
      <c r="K843" s="28">
        <f>F843/J843</f>
        <v>0.25295263167584903</v>
      </c>
    </row>
    <row r="844" spans="1:11" s="1" customFormat="1" ht="10.7" customHeight="1" outlineLevel="1" x14ac:dyDescent="0.25">
      <c r="A844" s="21"/>
      <c r="B844" s="16" t="s">
        <v>785</v>
      </c>
      <c r="C844" s="30"/>
      <c r="D844" s="31">
        <f>SUBTOTAL(9,D842:D843)</f>
        <v>712449</v>
      </c>
      <c r="E844" s="32">
        <f t="shared" ref="E844:J844" si="230">SUBTOTAL(9,E842:E843)</f>
        <v>1998921</v>
      </c>
      <c r="F844" s="31">
        <f t="shared" si="230"/>
        <v>2711370</v>
      </c>
      <c r="G844" s="31">
        <f t="shared" si="230"/>
        <v>11016089</v>
      </c>
      <c r="H844" s="31">
        <f t="shared" si="230"/>
        <v>1406135</v>
      </c>
      <c r="I844" s="31">
        <f t="shared" si="230"/>
        <v>11511723</v>
      </c>
      <c r="J844" s="31">
        <f t="shared" si="230"/>
        <v>12917858</v>
      </c>
      <c r="K844" s="33">
        <f>F844/J844</f>
        <v>0.20989315720919055</v>
      </c>
    </row>
    <row r="845" spans="1:11" ht="10.7" customHeight="1" outlineLevel="1" x14ac:dyDescent="0.25">
      <c r="A845" s="21" t="s">
        <v>945</v>
      </c>
      <c r="B845" s="15"/>
      <c r="C845" s="25"/>
      <c r="D845" s="26"/>
      <c r="E845" s="27"/>
      <c r="F845" s="26"/>
      <c r="G845" s="26"/>
      <c r="H845" s="26"/>
      <c r="I845" s="26"/>
      <c r="J845" s="26"/>
      <c r="K845" s="28"/>
    </row>
    <row r="846" spans="1:11" ht="10.7" customHeight="1" outlineLevel="2" x14ac:dyDescent="0.25">
      <c r="A846" s="15" t="s">
        <v>745</v>
      </c>
      <c r="B846" s="15" t="s">
        <v>746</v>
      </c>
      <c r="C846" s="25" t="s">
        <v>3</v>
      </c>
      <c r="D846" s="26">
        <v>764531</v>
      </c>
      <c r="E846" s="27">
        <v>2889213</v>
      </c>
      <c r="F846" s="26">
        <f>SUM(D846:E846)</f>
        <v>3653744</v>
      </c>
      <c r="G846" s="26">
        <v>26863919</v>
      </c>
      <c r="H846" s="26">
        <v>9988625</v>
      </c>
      <c r="I846" s="26">
        <v>46924525</v>
      </c>
      <c r="J846" s="26">
        <v>56913150</v>
      </c>
      <c r="K846" s="28">
        <f>F846/J846</f>
        <v>6.4198590308215231E-2</v>
      </c>
    </row>
    <row r="847" spans="1:11" ht="10.7" customHeight="1" outlineLevel="2" x14ac:dyDescent="0.25">
      <c r="A847" s="15" t="s">
        <v>747</v>
      </c>
      <c r="B847" s="15" t="s">
        <v>744</v>
      </c>
      <c r="C847" s="25" t="s">
        <v>6</v>
      </c>
      <c r="D847" s="26">
        <v>341205</v>
      </c>
      <c r="E847" s="27">
        <v>463206</v>
      </c>
      <c r="F847" s="26">
        <f>SUM(D847:E847)</f>
        <v>804411</v>
      </c>
      <c r="G847" s="26">
        <v>36705242</v>
      </c>
      <c r="H847" s="26">
        <v>50870408</v>
      </c>
      <c r="I847" s="26">
        <v>0</v>
      </c>
      <c r="J847" s="26">
        <v>50870408</v>
      </c>
      <c r="K847" s="28">
        <f>F847/J847</f>
        <v>1.5812945710991743E-2</v>
      </c>
    </row>
    <row r="848" spans="1:11" ht="10.7" customHeight="1" outlineLevel="2" x14ac:dyDescent="0.25">
      <c r="A848" s="15" t="s">
        <v>748</v>
      </c>
      <c r="B848" s="15" t="s">
        <v>744</v>
      </c>
      <c r="C848" s="25" t="s">
        <v>3</v>
      </c>
      <c r="D848" s="26">
        <v>3708038</v>
      </c>
      <c r="E848" s="27">
        <v>0</v>
      </c>
      <c r="F848" s="26">
        <f>SUM(D848:E848)</f>
        <v>3708038</v>
      </c>
      <c r="G848" s="26">
        <v>28648392</v>
      </c>
      <c r="H848" s="26">
        <v>17822001</v>
      </c>
      <c r="I848" s="26">
        <v>71161673</v>
      </c>
      <c r="J848" s="26">
        <v>88983674</v>
      </c>
      <c r="K848" s="28">
        <f>F848/J848</f>
        <v>4.1670992366532315E-2</v>
      </c>
    </row>
    <row r="849" spans="1:11" ht="10.7" customHeight="1" outlineLevel="2" x14ac:dyDescent="0.25">
      <c r="A849" s="15" t="s">
        <v>749</v>
      </c>
      <c r="B849" s="15" t="s">
        <v>744</v>
      </c>
      <c r="C849" s="25" t="s">
        <v>3</v>
      </c>
      <c r="D849" s="26">
        <v>152017</v>
      </c>
      <c r="E849" s="27">
        <v>0</v>
      </c>
      <c r="F849" s="26">
        <f>SUM(D849:E849)</f>
        <v>152017</v>
      </c>
      <c r="G849" s="26">
        <v>9776029</v>
      </c>
      <c r="H849" s="26">
        <v>27432968</v>
      </c>
      <c r="I849" s="26">
        <v>0</v>
      </c>
      <c r="J849" s="26">
        <v>27432968</v>
      </c>
      <c r="K849" s="28">
        <f>F849/J849</f>
        <v>5.5413982183772463E-3</v>
      </c>
    </row>
    <row r="850" spans="1:11" ht="10.7" customHeight="1" outlineLevel="2" x14ac:dyDescent="0.25">
      <c r="A850" s="15" t="s">
        <v>743</v>
      </c>
      <c r="B850" s="15" t="s">
        <v>744</v>
      </c>
      <c r="C850" s="25" t="s">
        <v>6</v>
      </c>
      <c r="D850" s="26">
        <v>35319745</v>
      </c>
      <c r="E850" s="27">
        <v>98260243</v>
      </c>
      <c r="F850" s="26">
        <f>SUM(D850:E850)</f>
        <v>133579988</v>
      </c>
      <c r="G850" s="26">
        <v>447883040</v>
      </c>
      <c r="H850" s="26">
        <v>719447311</v>
      </c>
      <c r="I850" s="26">
        <v>702797334</v>
      </c>
      <c r="J850" s="26">
        <v>1422244645</v>
      </c>
      <c r="K850" s="28">
        <f>F850/J850</f>
        <v>9.3921948287595772E-2</v>
      </c>
    </row>
    <row r="851" spans="1:11" s="1" customFormat="1" ht="10.7" customHeight="1" outlineLevel="1" x14ac:dyDescent="0.25">
      <c r="A851" s="21"/>
      <c r="B851" s="16" t="s">
        <v>785</v>
      </c>
      <c r="C851" s="30"/>
      <c r="D851" s="31">
        <f>SUBTOTAL(9,D846:D850)</f>
        <v>40285536</v>
      </c>
      <c r="E851" s="32">
        <f t="shared" ref="E851:J851" si="231">SUBTOTAL(9,E846:E850)</f>
        <v>101612662</v>
      </c>
      <c r="F851" s="31">
        <f>SUBTOTAL(9,F846:F850)</f>
        <v>141898198</v>
      </c>
      <c r="G851" s="31">
        <f t="shared" si="231"/>
        <v>549876622</v>
      </c>
      <c r="H851" s="31">
        <f t="shared" si="231"/>
        <v>825561313</v>
      </c>
      <c r="I851" s="31">
        <f t="shared" si="231"/>
        <v>820883532</v>
      </c>
      <c r="J851" s="31">
        <f t="shared" si="231"/>
        <v>1646444845</v>
      </c>
      <c r="K851" s="33">
        <f t="shared" ref="K851" si="232">F851/J851</f>
        <v>8.618460462305981E-2</v>
      </c>
    </row>
    <row r="852" spans="1:11" ht="10.7" customHeight="1" outlineLevel="1" x14ac:dyDescent="0.25">
      <c r="A852" s="21" t="s">
        <v>946</v>
      </c>
      <c r="B852" s="15"/>
      <c r="C852" s="25"/>
      <c r="D852" s="26"/>
      <c r="E852" s="27"/>
      <c r="F852" s="26"/>
      <c r="G852" s="26"/>
      <c r="H852" s="26"/>
      <c r="I852" s="26"/>
      <c r="J852" s="26"/>
      <c r="K852" s="28"/>
    </row>
    <row r="853" spans="1:11" ht="10.7" customHeight="1" outlineLevel="2" x14ac:dyDescent="0.25">
      <c r="A853" s="15" t="s">
        <v>750</v>
      </c>
      <c r="B853" s="15" t="s">
        <v>751</v>
      </c>
      <c r="C853" s="25" t="s">
        <v>6</v>
      </c>
      <c r="D853" s="26">
        <v>7427833</v>
      </c>
      <c r="E853" s="27">
        <v>557253</v>
      </c>
      <c r="F853" s="26">
        <v>7985086</v>
      </c>
      <c r="G853" s="26">
        <v>20924261</v>
      </c>
      <c r="H853" s="26">
        <v>15574999</v>
      </c>
      <c r="I853" s="26">
        <v>61531290</v>
      </c>
      <c r="J853" s="26">
        <v>77106289</v>
      </c>
      <c r="K853" s="28">
        <f>F853/J853</f>
        <v>0.10355946452046214</v>
      </c>
    </row>
    <row r="854" spans="1:11" s="1" customFormat="1" ht="10.7" customHeight="1" outlineLevel="1" x14ac:dyDescent="0.25">
      <c r="A854" s="21"/>
      <c r="B854" s="16" t="s">
        <v>785</v>
      </c>
      <c r="C854" s="30"/>
      <c r="D854" s="31">
        <f>SUBTOTAL(9,D853)</f>
        <v>7427833</v>
      </c>
      <c r="E854" s="32">
        <f t="shared" ref="E854:J854" si="233">SUBTOTAL(9,E853)</f>
        <v>557253</v>
      </c>
      <c r="F854" s="31">
        <f t="shared" si="233"/>
        <v>7985086</v>
      </c>
      <c r="G854" s="31">
        <f t="shared" si="233"/>
        <v>20924261</v>
      </c>
      <c r="H854" s="31">
        <f t="shared" si="233"/>
        <v>15574999</v>
      </c>
      <c r="I854" s="31">
        <f t="shared" si="233"/>
        <v>61531290</v>
      </c>
      <c r="J854" s="31">
        <f t="shared" si="233"/>
        <v>77106289</v>
      </c>
      <c r="K854" s="33">
        <f>F854/J854</f>
        <v>0.10355946452046214</v>
      </c>
    </row>
    <row r="855" spans="1:11" ht="10.7" customHeight="1" outlineLevel="1" x14ac:dyDescent="0.25">
      <c r="A855" s="21" t="s">
        <v>947</v>
      </c>
      <c r="B855" s="15"/>
      <c r="C855" s="25"/>
      <c r="D855" s="26"/>
      <c r="E855" s="27"/>
      <c r="F855" s="26"/>
      <c r="G855" s="26"/>
      <c r="H855" s="26"/>
      <c r="I855" s="26"/>
      <c r="J855" s="26"/>
      <c r="K855" s="28"/>
    </row>
    <row r="856" spans="1:11" ht="10.7" customHeight="1" outlineLevel="2" x14ac:dyDescent="0.25">
      <c r="A856" s="15" t="s">
        <v>758</v>
      </c>
      <c r="B856" s="15" t="s">
        <v>755</v>
      </c>
      <c r="C856" s="25" t="s">
        <v>10</v>
      </c>
      <c r="D856" s="26">
        <v>57391510</v>
      </c>
      <c r="E856" s="27">
        <v>89236076</v>
      </c>
      <c r="F856" s="26">
        <f>SUM(D856:E856)</f>
        <v>146627586</v>
      </c>
      <c r="G856" s="26">
        <v>248866161</v>
      </c>
      <c r="H856" s="26">
        <v>1182115413</v>
      </c>
      <c r="I856" s="26">
        <v>604979526</v>
      </c>
      <c r="J856" s="26">
        <v>1787094939</v>
      </c>
      <c r="K856" s="28">
        <f t="shared" ref="K856:K863" si="234">F856/J856</f>
        <v>8.2048011440314414E-2</v>
      </c>
    </row>
    <row r="857" spans="1:11" ht="10.7" customHeight="1" outlineLevel="2" x14ac:dyDescent="0.25">
      <c r="A857" s="15" t="s">
        <v>756</v>
      </c>
      <c r="B857" s="15" t="s">
        <v>755</v>
      </c>
      <c r="C857" s="25" t="s">
        <v>10</v>
      </c>
      <c r="D857" s="26">
        <v>26439692</v>
      </c>
      <c r="E857" s="27">
        <v>42493867</v>
      </c>
      <c r="F857" s="26">
        <f t="shared" ref="F857:F863" si="235">SUM(D857:E857)</f>
        <v>68933559</v>
      </c>
      <c r="G857" s="26">
        <v>508383040</v>
      </c>
      <c r="H857" s="26">
        <v>596956783</v>
      </c>
      <c r="I857" s="26">
        <v>1440486844</v>
      </c>
      <c r="J857" s="26">
        <v>2037443627</v>
      </c>
      <c r="K857" s="28">
        <f t="shared" si="234"/>
        <v>3.3833357687299587E-2</v>
      </c>
    </row>
    <row r="858" spans="1:11" ht="10.7" customHeight="1" outlineLevel="2" x14ac:dyDescent="0.25">
      <c r="A858" s="15" t="s">
        <v>752</v>
      </c>
      <c r="B858" s="15" t="s">
        <v>753</v>
      </c>
      <c r="C858" s="25" t="s">
        <v>10</v>
      </c>
      <c r="D858" s="26">
        <v>4366044</v>
      </c>
      <c r="E858" s="27">
        <v>11250205</v>
      </c>
      <c r="F858" s="26">
        <f t="shared" si="235"/>
        <v>15616249</v>
      </c>
      <c r="G858" s="26">
        <v>33797420</v>
      </c>
      <c r="H858" s="26">
        <v>10046952</v>
      </c>
      <c r="I858" s="26">
        <v>123850604</v>
      </c>
      <c r="J858" s="26">
        <v>133897556</v>
      </c>
      <c r="K858" s="28">
        <f t="shared" si="234"/>
        <v>0.11662833487416305</v>
      </c>
    </row>
    <row r="859" spans="1:11" ht="10.7" customHeight="1" outlineLevel="2" x14ac:dyDescent="0.25">
      <c r="A859" s="15" t="s">
        <v>761</v>
      </c>
      <c r="B859" s="15" t="s">
        <v>755</v>
      </c>
      <c r="C859" s="25" t="s">
        <v>3</v>
      </c>
      <c r="D859" s="26">
        <v>50000</v>
      </c>
      <c r="E859" s="27">
        <v>58750</v>
      </c>
      <c r="F859" s="26">
        <f t="shared" si="235"/>
        <v>108750</v>
      </c>
      <c r="G859" s="26">
        <v>10610841</v>
      </c>
      <c r="H859" s="26">
        <v>785921</v>
      </c>
      <c r="I859" s="26">
        <v>9874920</v>
      </c>
      <c r="J859" s="26">
        <v>10660841</v>
      </c>
      <c r="K859" s="28">
        <f t="shared" si="234"/>
        <v>1.020088377643002E-2</v>
      </c>
    </row>
    <row r="860" spans="1:11" ht="10.7" customHeight="1" outlineLevel="2" x14ac:dyDescent="0.25">
      <c r="A860" s="15" t="s">
        <v>757</v>
      </c>
      <c r="B860" s="15" t="s">
        <v>707</v>
      </c>
      <c r="C860" s="25" t="s">
        <v>3</v>
      </c>
      <c r="D860" s="26">
        <v>27692554</v>
      </c>
      <c r="E860" s="27">
        <v>52074403</v>
      </c>
      <c r="F860" s="26">
        <f t="shared" si="235"/>
        <v>79766957</v>
      </c>
      <c r="G860" s="26">
        <v>162829595</v>
      </c>
      <c r="H860" s="26">
        <v>471327019</v>
      </c>
      <c r="I860" s="26">
        <v>573600653</v>
      </c>
      <c r="J860" s="26">
        <v>1044927672</v>
      </c>
      <c r="K860" s="28">
        <f t="shared" si="234"/>
        <v>7.6337299831791605E-2</v>
      </c>
    </row>
    <row r="861" spans="1:11" ht="10.7" customHeight="1" outlineLevel="2" x14ac:dyDescent="0.25">
      <c r="A861" s="15" t="s">
        <v>759</v>
      </c>
      <c r="B861" s="15" t="s">
        <v>755</v>
      </c>
      <c r="C861" s="25" t="s">
        <v>3</v>
      </c>
      <c r="D861" s="26">
        <v>796772</v>
      </c>
      <c r="E861" s="27">
        <v>72465</v>
      </c>
      <c r="F861" s="26">
        <f t="shared" si="235"/>
        <v>869237</v>
      </c>
      <c r="G861" s="26">
        <v>42268310</v>
      </c>
      <c r="H861" s="26">
        <v>65803753</v>
      </c>
      <c r="I861" s="26">
        <v>0</v>
      </c>
      <c r="J861" s="26">
        <v>65803753</v>
      </c>
      <c r="K861" s="28">
        <f t="shared" si="234"/>
        <v>1.3209535328478909E-2</v>
      </c>
    </row>
    <row r="862" spans="1:11" ht="10.7" customHeight="1" outlineLevel="2" x14ac:dyDescent="0.25">
      <c r="A862" s="15" t="s">
        <v>760</v>
      </c>
      <c r="B862" s="15" t="s">
        <v>295</v>
      </c>
      <c r="C862" s="25" t="s">
        <v>3</v>
      </c>
      <c r="D862" s="26">
        <v>113652</v>
      </c>
      <c r="E862" s="27">
        <v>113652</v>
      </c>
      <c r="F862" s="26">
        <f t="shared" si="235"/>
        <v>227304</v>
      </c>
      <c r="G862" s="26">
        <v>22620275</v>
      </c>
      <c r="H862" s="26">
        <v>37614508</v>
      </c>
      <c r="I862" s="26">
        <v>2978743</v>
      </c>
      <c r="J862" s="26">
        <v>40593251</v>
      </c>
      <c r="K862" s="28">
        <f t="shared" si="234"/>
        <v>5.5995515116539938E-3</v>
      </c>
    </row>
    <row r="863" spans="1:11" ht="10.7" customHeight="1" outlineLevel="2" x14ac:dyDescent="0.25">
      <c r="A863" s="15" t="s">
        <v>754</v>
      </c>
      <c r="B863" s="15" t="s">
        <v>755</v>
      </c>
      <c r="C863" s="25" t="s">
        <v>10</v>
      </c>
      <c r="D863" s="26">
        <v>28190458</v>
      </c>
      <c r="E863" s="27">
        <v>175135557</v>
      </c>
      <c r="F863" s="26">
        <f t="shared" si="235"/>
        <v>203326015</v>
      </c>
      <c r="G863" s="26">
        <v>327862598</v>
      </c>
      <c r="H863" s="26">
        <v>1696531460</v>
      </c>
      <c r="I863" s="26">
        <v>996624381</v>
      </c>
      <c r="J863" s="26">
        <v>2693155841</v>
      </c>
      <c r="K863" s="28">
        <f t="shared" si="234"/>
        <v>7.5497307621271076E-2</v>
      </c>
    </row>
    <row r="864" spans="1:11" s="1" customFormat="1" ht="10.7" customHeight="1" outlineLevel="1" x14ac:dyDescent="0.25">
      <c r="A864" s="21"/>
      <c r="B864" s="16" t="s">
        <v>785</v>
      </c>
      <c r="C864" s="30"/>
      <c r="D864" s="32">
        <f>SUBTOTAL(9,D856:D863)</f>
        <v>145040682</v>
      </c>
      <c r="E864" s="32">
        <f t="shared" ref="E864:J864" si="236">SUBTOTAL(9,E856:E863)</f>
        <v>370434975</v>
      </c>
      <c r="F864" s="32">
        <f>SUBTOTAL(9,F856:F863)</f>
        <v>515475657</v>
      </c>
      <c r="G864" s="32">
        <f t="shared" si="236"/>
        <v>1357238240</v>
      </c>
      <c r="H864" s="32">
        <f t="shared" si="236"/>
        <v>4061181809</v>
      </c>
      <c r="I864" s="32">
        <f t="shared" si="236"/>
        <v>3752395671</v>
      </c>
      <c r="J864" s="32">
        <f t="shared" si="236"/>
        <v>7813577480</v>
      </c>
      <c r="K864" s="39">
        <f>F864/J864</f>
        <v>6.597178543624041E-2</v>
      </c>
    </row>
    <row r="865" spans="1:11" ht="10.7" customHeight="1" outlineLevel="1" x14ac:dyDescent="0.25">
      <c r="A865" s="21" t="s">
        <v>948</v>
      </c>
      <c r="B865" s="15"/>
      <c r="C865" s="25"/>
      <c r="D865" s="26"/>
      <c r="E865" s="27"/>
      <c r="F865" s="26"/>
      <c r="G865" s="26"/>
      <c r="H865" s="26"/>
      <c r="I865" s="26"/>
      <c r="J865" s="26"/>
      <c r="K865" s="28"/>
    </row>
    <row r="866" spans="1:11" ht="10.7" customHeight="1" outlineLevel="2" x14ac:dyDescent="0.25">
      <c r="A866" s="15" t="s">
        <v>762</v>
      </c>
      <c r="B866" s="15" t="s">
        <v>763</v>
      </c>
      <c r="C866" s="25" t="s">
        <v>6</v>
      </c>
      <c r="D866" s="26">
        <v>-343174</v>
      </c>
      <c r="E866" s="27">
        <v>7795819</v>
      </c>
      <c r="F866" s="26">
        <f>SUM(D866:E866)</f>
        <v>7452645</v>
      </c>
      <c r="G866" s="26">
        <v>45458944</v>
      </c>
      <c r="H866" s="26">
        <v>14317416</v>
      </c>
      <c r="I866" s="26">
        <v>139150452</v>
      </c>
      <c r="J866" s="26">
        <v>153467868</v>
      </c>
      <c r="K866" s="28">
        <f>F866/J866</f>
        <v>4.8561598575149294E-2</v>
      </c>
    </row>
    <row r="867" spans="1:11" s="1" customFormat="1" ht="10.7" customHeight="1" outlineLevel="1" x14ac:dyDescent="0.25">
      <c r="A867" s="21"/>
      <c r="B867" s="16" t="s">
        <v>785</v>
      </c>
      <c r="C867" s="30"/>
      <c r="D867" s="31">
        <f>SUBTOTAL(9,D866)</f>
        <v>-343174</v>
      </c>
      <c r="E867" s="32">
        <f t="shared" ref="E867:J867" si="237">SUBTOTAL(9,E866)</f>
        <v>7795819</v>
      </c>
      <c r="F867" s="31">
        <f t="shared" si="237"/>
        <v>7452645</v>
      </c>
      <c r="G867" s="31">
        <f t="shared" si="237"/>
        <v>45458944</v>
      </c>
      <c r="H867" s="31">
        <f t="shared" si="237"/>
        <v>14317416</v>
      </c>
      <c r="I867" s="31">
        <f t="shared" si="237"/>
        <v>139150452</v>
      </c>
      <c r="J867" s="31">
        <f t="shared" si="237"/>
        <v>153467868</v>
      </c>
      <c r="K867" s="33">
        <f>F867/J867</f>
        <v>4.8561598575149294E-2</v>
      </c>
    </row>
    <row r="868" spans="1:11" ht="10.7" customHeight="1" outlineLevel="1" x14ac:dyDescent="0.25">
      <c r="A868" s="21" t="s">
        <v>949</v>
      </c>
      <c r="B868" s="15"/>
      <c r="C868" s="25"/>
      <c r="D868" s="26"/>
      <c r="E868" s="27"/>
      <c r="F868" s="26"/>
      <c r="G868" s="26"/>
      <c r="H868" s="26"/>
      <c r="I868" s="26"/>
      <c r="J868" s="26"/>
      <c r="K868" s="28"/>
    </row>
    <row r="869" spans="1:11" ht="10.7" customHeight="1" outlineLevel="2" x14ac:dyDescent="0.25">
      <c r="A869" s="15" t="s">
        <v>764</v>
      </c>
      <c r="B869" s="15" t="s">
        <v>765</v>
      </c>
      <c r="C869" s="25" t="s">
        <v>6</v>
      </c>
      <c r="D869" s="26">
        <v>3636101</v>
      </c>
      <c r="E869" s="27">
        <v>3381987</v>
      </c>
      <c r="F869" s="26">
        <v>7018088</v>
      </c>
      <c r="G869" s="26">
        <v>12916972</v>
      </c>
      <c r="H869" s="26">
        <v>4380648</v>
      </c>
      <c r="I869" s="26">
        <v>16856258</v>
      </c>
      <c r="J869" s="26">
        <v>21236906</v>
      </c>
      <c r="K869" s="28">
        <f>F869/J869</f>
        <v>0.33046659433346837</v>
      </c>
    </row>
    <row r="870" spans="1:11" s="1" customFormat="1" ht="10.7" customHeight="1" outlineLevel="1" x14ac:dyDescent="0.25">
      <c r="A870" s="21"/>
      <c r="B870" s="16" t="s">
        <v>785</v>
      </c>
      <c r="C870" s="30"/>
      <c r="D870" s="31">
        <f>SUBTOTAL(9,D869)</f>
        <v>3636101</v>
      </c>
      <c r="E870" s="32">
        <f t="shared" ref="E870:J870" si="238">SUBTOTAL(9,E869)</f>
        <v>3381987</v>
      </c>
      <c r="F870" s="31">
        <f t="shared" si="238"/>
        <v>7018088</v>
      </c>
      <c r="G870" s="31">
        <f t="shared" si="238"/>
        <v>12916972</v>
      </c>
      <c r="H870" s="31">
        <f t="shared" si="238"/>
        <v>4380648</v>
      </c>
      <c r="I870" s="31">
        <f t="shared" si="238"/>
        <v>16856258</v>
      </c>
      <c r="J870" s="31">
        <f t="shared" si="238"/>
        <v>21236906</v>
      </c>
      <c r="K870" s="33">
        <f>F870/J870</f>
        <v>0.33046659433346837</v>
      </c>
    </row>
    <row r="871" spans="1:11" ht="10.7" customHeight="1" outlineLevel="1" x14ac:dyDescent="0.25">
      <c r="A871" s="21" t="s">
        <v>950</v>
      </c>
      <c r="B871" s="15"/>
      <c r="C871" s="25"/>
      <c r="D871" s="26"/>
      <c r="E871" s="27"/>
      <c r="F871" s="26"/>
      <c r="G871" s="26"/>
      <c r="H871" s="26"/>
      <c r="I871" s="26"/>
      <c r="J871" s="26"/>
      <c r="K871" s="28"/>
    </row>
    <row r="872" spans="1:11" ht="10.7" customHeight="1" outlineLevel="2" x14ac:dyDescent="0.25">
      <c r="A872" s="15" t="s">
        <v>766</v>
      </c>
      <c r="B872" s="15" t="s">
        <v>767</v>
      </c>
      <c r="C872" s="25" t="s">
        <v>6</v>
      </c>
      <c r="D872" s="26">
        <v>37779000</v>
      </c>
      <c r="E872" s="27">
        <v>40096792</v>
      </c>
      <c r="F872" s="26">
        <v>77875792</v>
      </c>
      <c r="G872" s="26">
        <v>199731000</v>
      </c>
      <c r="H872" s="26">
        <v>257042621</v>
      </c>
      <c r="I872" s="26">
        <v>601728000</v>
      </c>
      <c r="J872" s="26">
        <v>858770621</v>
      </c>
      <c r="K872" s="28">
        <f>F872/J872</f>
        <v>9.0682878635644434E-2</v>
      </c>
    </row>
    <row r="873" spans="1:11" s="1" customFormat="1" ht="10.7" customHeight="1" outlineLevel="1" x14ac:dyDescent="0.25">
      <c r="A873" s="21"/>
      <c r="B873" s="16" t="s">
        <v>785</v>
      </c>
      <c r="C873" s="30"/>
      <c r="D873" s="31">
        <f>SUBTOTAL(9,D872)</f>
        <v>37779000</v>
      </c>
      <c r="E873" s="32">
        <f t="shared" ref="E873:J873" si="239">SUBTOTAL(9,E872)</f>
        <v>40096792</v>
      </c>
      <c r="F873" s="31">
        <f t="shared" si="239"/>
        <v>77875792</v>
      </c>
      <c r="G873" s="31">
        <f t="shared" si="239"/>
        <v>199731000</v>
      </c>
      <c r="H873" s="31">
        <f t="shared" si="239"/>
        <v>257042621</v>
      </c>
      <c r="I873" s="31">
        <f t="shared" si="239"/>
        <v>601728000</v>
      </c>
      <c r="J873" s="31">
        <f t="shared" si="239"/>
        <v>858770621</v>
      </c>
      <c r="K873" s="33">
        <f>F873/J873</f>
        <v>9.0682878635644434E-2</v>
      </c>
    </row>
    <row r="874" spans="1:11" ht="10.7" customHeight="1" outlineLevel="1" x14ac:dyDescent="0.25">
      <c r="A874" s="21" t="s">
        <v>951</v>
      </c>
      <c r="B874" s="15"/>
      <c r="C874" s="25"/>
      <c r="D874" s="26"/>
      <c r="E874" s="27"/>
      <c r="F874" s="26"/>
      <c r="G874" s="26"/>
      <c r="H874" s="26"/>
      <c r="I874" s="26"/>
      <c r="J874" s="26"/>
      <c r="K874" s="28"/>
    </row>
    <row r="875" spans="1:11" ht="10.7" customHeight="1" outlineLevel="2" x14ac:dyDescent="0.25">
      <c r="A875" s="15" t="s">
        <v>770</v>
      </c>
      <c r="B875" s="15" t="s">
        <v>771</v>
      </c>
      <c r="C875" s="25" t="s">
        <v>10</v>
      </c>
      <c r="D875" s="26">
        <v>260710</v>
      </c>
      <c r="E875" s="27">
        <v>10774188</v>
      </c>
      <c r="F875" s="26">
        <v>11034898</v>
      </c>
      <c r="G875" s="26">
        <v>24310895</v>
      </c>
      <c r="H875" s="26">
        <v>13118422</v>
      </c>
      <c r="I875" s="26">
        <v>98160865</v>
      </c>
      <c r="J875" s="26">
        <v>111279287</v>
      </c>
      <c r="K875" s="28">
        <f>F875/J875</f>
        <v>9.9163989071928541E-2</v>
      </c>
    </row>
    <row r="876" spans="1:11" ht="10.7" customHeight="1" outlineLevel="2" x14ac:dyDescent="0.25">
      <c r="A876" s="15" t="s">
        <v>768</v>
      </c>
      <c r="B876" s="15" t="s">
        <v>769</v>
      </c>
      <c r="C876" s="25" t="s">
        <v>3</v>
      </c>
      <c r="D876" s="26">
        <v>4067379</v>
      </c>
      <c r="E876" s="27">
        <v>4718823</v>
      </c>
      <c r="F876" s="26">
        <v>8786202</v>
      </c>
      <c r="G876" s="26">
        <v>38233824</v>
      </c>
      <c r="H876" s="26">
        <v>28699452</v>
      </c>
      <c r="I876" s="26">
        <v>150355364</v>
      </c>
      <c r="J876" s="26">
        <v>179054816</v>
      </c>
      <c r="K876" s="28">
        <f>F876/J876</f>
        <v>4.906990047114957E-2</v>
      </c>
    </row>
    <row r="877" spans="1:11" s="1" customFormat="1" ht="10.7" customHeight="1" outlineLevel="1" thickBot="1" x14ac:dyDescent="0.3">
      <c r="A877" s="22"/>
      <c r="B877" s="14" t="s">
        <v>785</v>
      </c>
      <c r="C877" s="34"/>
      <c r="D877" s="35">
        <f>SUBTOTAL(9,D875:D876)</f>
        <v>4328089</v>
      </c>
      <c r="E877" s="36">
        <f t="shared" ref="E877:J877" si="240">SUBTOTAL(9,E875:E876)</f>
        <v>15493011</v>
      </c>
      <c r="F877" s="35">
        <f t="shared" si="240"/>
        <v>19821100</v>
      </c>
      <c r="G877" s="35">
        <f t="shared" si="240"/>
        <v>62544719</v>
      </c>
      <c r="H877" s="35">
        <f t="shared" si="240"/>
        <v>41817874</v>
      </c>
      <c r="I877" s="35">
        <f t="shared" si="240"/>
        <v>248516229</v>
      </c>
      <c r="J877" s="35">
        <f t="shared" si="240"/>
        <v>290334103</v>
      </c>
      <c r="K877" s="37">
        <f>F877/J877</f>
        <v>6.8269968271691461E-2</v>
      </c>
    </row>
    <row r="878" spans="1:11" ht="10.7" customHeight="1" outlineLevel="1" x14ac:dyDescent="0.25">
      <c r="A878" s="21" t="s">
        <v>952</v>
      </c>
      <c r="B878" s="15"/>
      <c r="C878" s="25"/>
      <c r="D878" s="26"/>
      <c r="E878" s="27"/>
      <c r="F878" s="26"/>
      <c r="G878" s="26"/>
      <c r="H878" s="26"/>
      <c r="I878" s="26"/>
      <c r="J878" s="26"/>
      <c r="K878" s="28"/>
    </row>
    <row r="879" spans="1:11" ht="10.7" customHeight="1" outlineLevel="2" x14ac:dyDescent="0.25">
      <c r="A879" s="15" t="s">
        <v>772</v>
      </c>
      <c r="B879" s="15" t="s">
        <v>773</v>
      </c>
      <c r="C879" s="25" t="s">
        <v>6</v>
      </c>
      <c r="D879" s="26">
        <v>1642975</v>
      </c>
      <c r="E879" s="27">
        <v>3483119</v>
      </c>
      <c r="F879" s="26">
        <v>5126094</v>
      </c>
      <c r="G879" s="26">
        <v>26082432</v>
      </c>
      <c r="H879" s="26">
        <v>5924714</v>
      </c>
      <c r="I879" s="26">
        <v>41586580</v>
      </c>
      <c r="J879" s="26">
        <v>47511294</v>
      </c>
      <c r="K879" s="28">
        <f>F879/J879</f>
        <v>0.10789211508320527</v>
      </c>
    </row>
    <row r="880" spans="1:11" s="1" customFormat="1" ht="10.7" customHeight="1" outlineLevel="1" x14ac:dyDescent="0.25">
      <c r="A880" s="23"/>
      <c r="B880" s="17" t="s">
        <v>785</v>
      </c>
      <c r="C880" s="41"/>
      <c r="D880" s="42">
        <f>SUBTOTAL(9,D879)</f>
        <v>1642975</v>
      </c>
      <c r="E880" s="43">
        <f t="shared" ref="E880:J880" si="241">SUBTOTAL(9,E879)</f>
        <v>3483119</v>
      </c>
      <c r="F880" s="42">
        <f t="shared" si="241"/>
        <v>5126094</v>
      </c>
      <c r="G880" s="42">
        <f t="shared" si="241"/>
        <v>26082432</v>
      </c>
      <c r="H880" s="42">
        <f t="shared" si="241"/>
        <v>5924714</v>
      </c>
      <c r="I880" s="42">
        <f t="shared" si="241"/>
        <v>41586580</v>
      </c>
      <c r="J880" s="42">
        <f t="shared" si="241"/>
        <v>47511294</v>
      </c>
      <c r="K880" s="33">
        <f>F880/J880</f>
        <v>0.10789211508320527</v>
      </c>
    </row>
    <row r="881" spans="1:11" ht="10.7" customHeight="1" outlineLevel="1" x14ac:dyDescent="0.25">
      <c r="A881" s="21" t="s">
        <v>953</v>
      </c>
      <c r="B881" s="15"/>
      <c r="C881" s="25"/>
      <c r="D881" s="26"/>
      <c r="E881" s="27"/>
      <c r="F881" s="26"/>
      <c r="G881" s="26"/>
      <c r="H881" s="26"/>
      <c r="I881" s="26"/>
      <c r="J881" s="26"/>
      <c r="K881" s="28"/>
    </row>
    <row r="882" spans="1:11" ht="10.7" customHeight="1" outlineLevel="2" x14ac:dyDescent="0.25">
      <c r="A882" s="15" t="s">
        <v>776</v>
      </c>
      <c r="B882" s="15" t="s">
        <v>777</v>
      </c>
      <c r="C882" s="25" t="s">
        <v>6</v>
      </c>
      <c r="D882" s="26">
        <v>1550078</v>
      </c>
      <c r="E882" s="27">
        <v>3476293</v>
      </c>
      <c r="F882" s="26">
        <v>5026371</v>
      </c>
      <c r="G882" s="26">
        <v>19098635</v>
      </c>
      <c r="H882" s="26">
        <v>3916738</v>
      </c>
      <c r="I882" s="26">
        <v>62790272</v>
      </c>
      <c r="J882" s="26">
        <v>66707010</v>
      </c>
      <c r="K882" s="28">
        <f>F882/J882</f>
        <v>7.5349966967489621E-2</v>
      </c>
    </row>
    <row r="883" spans="1:11" ht="10.7" customHeight="1" outlineLevel="2" x14ac:dyDescent="0.25">
      <c r="A883" s="15" t="s">
        <v>774</v>
      </c>
      <c r="B883" s="15" t="s">
        <v>775</v>
      </c>
      <c r="C883" s="25" t="s">
        <v>6</v>
      </c>
      <c r="D883" s="26">
        <v>2878162</v>
      </c>
      <c r="E883" s="27">
        <v>2452754</v>
      </c>
      <c r="F883" s="26">
        <v>5330916</v>
      </c>
      <c r="G883" s="26">
        <v>13710684</v>
      </c>
      <c r="H883" s="26">
        <v>7242605</v>
      </c>
      <c r="I883" s="26">
        <v>31114972</v>
      </c>
      <c r="J883" s="26">
        <v>38357577</v>
      </c>
      <c r="K883" s="28">
        <f>F883/J883</f>
        <v>0.13897947724904522</v>
      </c>
    </row>
    <row r="884" spans="1:11" s="1" customFormat="1" ht="10.7" customHeight="1" outlineLevel="1" x14ac:dyDescent="0.25">
      <c r="A884" s="24"/>
      <c r="B884" s="18" t="s">
        <v>785</v>
      </c>
      <c r="C884" s="44"/>
      <c r="D884" s="45">
        <f>SUBTOTAL(9,D882:D883)</f>
        <v>4428240</v>
      </c>
      <c r="E884" s="46">
        <f t="shared" ref="E884:J884" si="242">SUBTOTAL(9,E882:E883)</f>
        <v>5929047</v>
      </c>
      <c r="F884" s="45">
        <f t="shared" si="242"/>
        <v>10357287</v>
      </c>
      <c r="G884" s="45">
        <f t="shared" si="242"/>
        <v>32809319</v>
      </c>
      <c r="H884" s="45">
        <f t="shared" si="242"/>
        <v>11159343</v>
      </c>
      <c r="I884" s="45">
        <f t="shared" si="242"/>
        <v>93905244</v>
      </c>
      <c r="J884" s="45">
        <f t="shared" si="242"/>
        <v>105064587</v>
      </c>
      <c r="K884" s="47">
        <f>F884/J884</f>
        <v>9.8580190487970981E-2</v>
      </c>
    </row>
    <row r="885" spans="1:11" s="1" customFormat="1" ht="10.7" customHeight="1" outlineLevel="1" thickBot="1" x14ac:dyDescent="0.3">
      <c r="A885" s="19" t="s">
        <v>1068</v>
      </c>
      <c r="B885" s="19"/>
      <c r="C885" s="48"/>
      <c r="D885" s="49">
        <v>9077657146</v>
      </c>
      <c r="E885" s="49">
        <v>30262996136</v>
      </c>
      <c r="F885" s="49">
        <v>39340653282</v>
      </c>
      <c r="G885" s="49">
        <v>103406533079</v>
      </c>
      <c r="H885" s="49">
        <v>280600332266</v>
      </c>
      <c r="I885" s="49">
        <v>256420910495</v>
      </c>
      <c r="J885" s="49">
        <v>537069392512</v>
      </c>
      <c r="K885" s="50">
        <f>F885/J885</f>
        <v>7.3250596348442984E-2</v>
      </c>
    </row>
    <row r="886" spans="1:11" ht="10.7" customHeight="1" x14ac:dyDescent="0.25"/>
    <row r="887" spans="1:11" ht="10.7" customHeight="1" x14ac:dyDescent="0.25">
      <c r="A887" s="20" t="s">
        <v>983</v>
      </c>
      <c r="E887" s="29"/>
    </row>
    <row r="888" spans="1:11" x14ac:dyDescent="0.25">
      <c r="D888" s="26"/>
      <c r="E888" s="27"/>
      <c r="F888" s="26"/>
      <c r="G888" s="26"/>
      <c r="H888" s="26"/>
      <c r="I888" s="26"/>
      <c r="J888" s="26"/>
    </row>
    <row r="889" spans="1:11" x14ac:dyDescent="0.25">
      <c r="E889" s="29"/>
    </row>
  </sheetData>
  <sortState xmlns:xlrd2="http://schemas.microsoft.com/office/spreadsheetml/2017/richdata2" ref="A842:K843">
    <sortCondition ref="A842:A843"/>
  </sortState>
  <pageMargins left="0.25" right="0.5" top="0.75" bottom="0.75" header="0.3" footer="0.3"/>
  <pageSetup scale="56" fitToHeight="0" orientation="landscape" r:id="rId1"/>
  <headerFooter>
    <oddHeader>&amp;L&amp;"Verdana,Bold"&amp;12                                                                          CHARITY CARE AND SELECTED FINANCIAL DATA FOR TEXAS ACUTE CARE HOSPITALS BY COUNTY, 2023</oddHeader>
    <oddFooter>&amp;L&amp;"Verdana,Regular"&amp;8Source: 2023 Cooperative DSHS/AHA/ THA Annual Survey of Hospitals and Hospital Tracking Database
Prepared By: Hospital Survey Unit, CHS, DSHS, 12/24</oddFooter>
  </headerFooter>
  <rowBreaks count="11" manualBreakCount="11">
    <brk id="72" max="16383" man="1"/>
    <brk id="133" max="16383" man="1"/>
    <brk id="190" max="16383" man="1"/>
    <brk id="261" max="16383" man="1"/>
    <brk id="334" max="16383" man="1"/>
    <brk id="370" max="16383" man="1"/>
    <brk id="443" max="16383" man="1"/>
    <brk id="592" max="16383" man="1"/>
    <brk id="660" max="16383" man="1"/>
    <brk id="728" max="16383" man="1"/>
    <brk id="8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709D-612A-49EC-AD9A-8924170A2B6B}">
  <sheetPr codeName="Sheet3"/>
  <dimension ref="A1:I22"/>
  <sheetViews>
    <sheetView workbookViewId="0">
      <selection activeCell="B36" sqref="B36"/>
    </sheetView>
  </sheetViews>
  <sheetFormatPr defaultRowHeight="15" x14ac:dyDescent="0.25"/>
  <cols>
    <col min="1" max="1" width="15.140625" customWidth="1"/>
    <col min="2" max="2" width="8.85546875" customWidth="1"/>
    <col min="3" max="3" width="64.28515625" customWidth="1"/>
    <col min="4" max="4" width="16.42578125" customWidth="1"/>
    <col min="5" max="5" width="11.85546875" customWidth="1"/>
    <col min="6" max="6" width="12.28515625" bestFit="1" customWidth="1"/>
    <col min="7" max="7" width="13.140625" customWidth="1"/>
    <col min="8" max="8" width="17.42578125" customWidth="1"/>
    <col min="9" max="9" width="13.28515625" customWidth="1"/>
  </cols>
  <sheetData>
    <row r="1" spans="1:9" x14ac:dyDescent="0.25">
      <c r="A1" s="1" t="s">
        <v>996</v>
      </c>
      <c r="B1" s="9" t="s">
        <v>997</v>
      </c>
      <c r="C1" s="9" t="s">
        <v>998</v>
      </c>
      <c r="D1" s="9" t="s">
        <v>0</v>
      </c>
      <c r="E1" s="9" t="s">
        <v>999</v>
      </c>
      <c r="F1" s="9" t="s">
        <v>1000</v>
      </c>
      <c r="G1" s="9" t="s">
        <v>1001</v>
      </c>
      <c r="H1" s="9" t="s">
        <v>1002</v>
      </c>
      <c r="I1" s="9" t="s">
        <v>1003</v>
      </c>
    </row>
    <row r="2" spans="1:9" x14ac:dyDescent="0.25">
      <c r="A2" s="9" t="s">
        <v>1004</v>
      </c>
      <c r="B2" s="10">
        <v>4536342</v>
      </c>
      <c r="C2" s="9" t="s">
        <v>1005</v>
      </c>
      <c r="D2" s="9" t="s">
        <v>689</v>
      </c>
      <c r="E2" s="10">
        <v>19</v>
      </c>
      <c r="F2" s="9" t="s">
        <v>1006</v>
      </c>
      <c r="G2" s="9" t="s">
        <v>1007</v>
      </c>
      <c r="H2" s="10" t="s">
        <v>1008</v>
      </c>
      <c r="I2" s="11">
        <v>37894</v>
      </c>
    </row>
    <row r="3" spans="1:9" x14ac:dyDescent="0.25">
      <c r="A3" s="9" t="s">
        <v>1004</v>
      </c>
      <c r="B3" s="10">
        <v>4536379</v>
      </c>
      <c r="C3" s="9" t="s">
        <v>1009</v>
      </c>
      <c r="D3" s="9" t="s">
        <v>689</v>
      </c>
      <c r="E3" s="10">
        <v>23</v>
      </c>
      <c r="F3" s="9" t="s">
        <v>1006</v>
      </c>
      <c r="G3" s="9" t="s">
        <v>1007</v>
      </c>
      <c r="H3" s="10" t="s">
        <v>1008</v>
      </c>
      <c r="I3" s="11">
        <v>38504</v>
      </c>
    </row>
    <row r="4" spans="1:9" x14ac:dyDescent="0.25">
      <c r="A4" s="9" t="s">
        <v>1010</v>
      </c>
      <c r="B4" s="10">
        <v>2016539</v>
      </c>
      <c r="C4" s="9" t="s">
        <v>1011</v>
      </c>
      <c r="D4" s="9" t="s">
        <v>107</v>
      </c>
      <c r="E4" s="10">
        <v>14</v>
      </c>
      <c r="F4" s="9" t="s">
        <v>1006</v>
      </c>
      <c r="G4" s="9" t="s">
        <v>1007</v>
      </c>
      <c r="H4" s="10" t="s">
        <v>1008</v>
      </c>
      <c r="I4" s="11">
        <v>41738</v>
      </c>
    </row>
    <row r="5" spans="1:9" x14ac:dyDescent="0.25">
      <c r="A5" s="9" t="s">
        <v>1010</v>
      </c>
      <c r="B5" s="10">
        <v>2016441</v>
      </c>
      <c r="C5" s="9" t="s">
        <v>1012</v>
      </c>
      <c r="D5" s="9" t="s">
        <v>362</v>
      </c>
      <c r="E5" s="10">
        <v>44</v>
      </c>
      <c r="F5" s="9" t="s">
        <v>1006</v>
      </c>
      <c r="G5" s="9" t="s">
        <v>1007</v>
      </c>
      <c r="H5" s="10" t="s">
        <v>1008</v>
      </c>
      <c r="I5" s="12" t="s">
        <v>1013</v>
      </c>
    </row>
    <row r="6" spans="1:9" x14ac:dyDescent="0.25">
      <c r="A6" s="9" t="s">
        <v>1014</v>
      </c>
      <c r="B6" s="10">
        <v>1136604</v>
      </c>
      <c r="C6" s="9" t="s">
        <v>1015</v>
      </c>
      <c r="D6" s="9" t="s">
        <v>174</v>
      </c>
      <c r="E6" s="10">
        <v>66</v>
      </c>
      <c r="F6" s="9" t="s">
        <v>1006</v>
      </c>
      <c r="G6" s="9" t="s">
        <v>1007</v>
      </c>
      <c r="H6" s="9" t="s">
        <v>1016</v>
      </c>
      <c r="I6" s="11">
        <v>43719</v>
      </c>
    </row>
    <row r="7" spans="1:9" x14ac:dyDescent="0.25">
      <c r="A7" s="9" t="s">
        <v>1017</v>
      </c>
      <c r="B7" s="10">
        <v>1416346</v>
      </c>
      <c r="C7" s="9" t="s">
        <v>1018</v>
      </c>
      <c r="D7" s="9" t="s">
        <v>261</v>
      </c>
      <c r="E7" s="10">
        <v>40</v>
      </c>
      <c r="F7" s="9" t="s">
        <v>1006</v>
      </c>
      <c r="G7" s="9" t="s">
        <v>1007</v>
      </c>
      <c r="H7" s="9" t="s">
        <v>1019</v>
      </c>
      <c r="I7" s="11">
        <v>44933</v>
      </c>
    </row>
    <row r="8" spans="1:9" x14ac:dyDescent="0.25">
      <c r="A8" s="9" t="s">
        <v>1020</v>
      </c>
      <c r="B8" s="10">
        <v>1816482</v>
      </c>
      <c r="C8" s="9" t="s">
        <v>1021</v>
      </c>
      <c r="D8" s="9" t="s">
        <v>314</v>
      </c>
      <c r="E8" s="10">
        <v>4</v>
      </c>
      <c r="F8" s="9" t="s">
        <v>1006</v>
      </c>
      <c r="G8" s="9" t="s">
        <v>1007</v>
      </c>
      <c r="H8" s="9" t="s">
        <v>1019</v>
      </c>
      <c r="I8" s="11">
        <v>44967</v>
      </c>
    </row>
    <row r="9" spans="1:9" x14ac:dyDescent="0.25">
      <c r="A9" s="9" t="s">
        <v>1022</v>
      </c>
      <c r="B9" s="10">
        <v>1711511</v>
      </c>
      <c r="C9" s="9" t="s">
        <v>1023</v>
      </c>
      <c r="D9" s="9" t="s">
        <v>310</v>
      </c>
      <c r="E9" s="10">
        <v>84</v>
      </c>
      <c r="F9" s="9" t="s">
        <v>1024</v>
      </c>
      <c r="G9" s="9" t="s">
        <v>1025</v>
      </c>
      <c r="H9" s="9" t="s">
        <v>1026</v>
      </c>
      <c r="I9" s="11">
        <v>45016</v>
      </c>
    </row>
    <row r="10" spans="1:9" x14ac:dyDescent="0.25">
      <c r="A10" s="9" t="s">
        <v>1027</v>
      </c>
      <c r="B10" s="10">
        <v>3556461</v>
      </c>
      <c r="C10" s="9" t="s">
        <v>1028</v>
      </c>
      <c r="D10" s="9" t="s">
        <v>143</v>
      </c>
      <c r="E10" s="10">
        <v>33</v>
      </c>
      <c r="F10" s="9" t="s">
        <v>1006</v>
      </c>
      <c r="G10" s="9" t="s">
        <v>1007</v>
      </c>
      <c r="H10" s="9" t="s">
        <v>1019</v>
      </c>
      <c r="I10" s="11">
        <v>45017</v>
      </c>
    </row>
    <row r="11" spans="1:9" x14ac:dyDescent="0.25">
      <c r="A11" s="9" t="s">
        <v>1029</v>
      </c>
      <c r="B11" s="10">
        <v>4396593</v>
      </c>
      <c r="C11" s="9" t="s">
        <v>1030</v>
      </c>
      <c r="D11" s="9" t="s">
        <v>466</v>
      </c>
      <c r="E11" s="10">
        <v>10</v>
      </c>
      <c r="F11" s="9" t="s">
        <v>1006</v>
      </c>
      <c r="G11" s="9" t="s">
        <v>1007</v>
      </c>
      <c r="H11" s="9" t="s">
        <v>1019</v>
      </c>
      <c r="I11" s="11">
        <v>45023</v>
      </c>
    </row>
    <row r="12" spans="1:9" x14ac:dyDescent="0.25">
      <c r="A12" s="9" t="s">
        <v>1004</v>
      </c>
      <c r="B12" s="10">
        <v>4916618</v>
      </c>
      <c r="C12" s="9" t="s">
        <v>1031</v>
      </c>
      <c r="D12" s="9" t="s">
        <v>689</v>
      </c>
      <c r="E12" s="10">
        <v>36</v>
      </c>
      <c r="F12" s="9" t="s">
        <v>1006</v>
      </c>
      <c r="G12" s="9" t="s">
        <v>1025</v>
      </c>
      <c r="H12" s="9" t="s">
        <v>1016</v>
      </c>
      <c r="I12" s="11">
        <v>45035</v>
      </c>
    </row>
    <row r="13" spans="1:9" x14ac:dyDescent="0.25">
      <c r="A13" s="9" t="s">
        <v>1032</v>
      </c>
      <c r="B13" s="10">
        <v>296025</v>
      </c>
      <c r="C13" s="9" t="s">
        <v>1033</v>
      </c>
      <c r="D13" s="9" t="s">
        <v>34</v>
      </c>
      <c r="E13" s="10">
        <v>325</v>
      </c>
      <c r="F13" s="9" t="s">
        <v>1006</v>
      </c>
      <c r="G13" s="9" t="s">
        <v>1007</v>
      </c>
      <c r="H13" s="9" t="s">
        <v>1019</v>
      </c>
      <c r="I13" s="11">
        <v>45047</v>
      </c>
    </row>
    <row r="14" spans="1:9" x14ac:dyDescent="0.25">
      <c r="A14" s="9" t="s">
        <v>1034</v>
      </c>
      <c r="B14" s="10">
        <v>2456326</v>
      </c>
      <c r="C14" s="9" t="s">
        <v>1035</v>
      </c>
      <c r="D14" s="9" t="s">
        <v>1036</v>
      </c>
      <c r="E14" s="10">
        <v>78</v>
      </c>
      <c r="F14" s="9" t="s">
        <v>1006</v>
      </c>
      <c r="G14" s="9" t="s">
        <v>1007</v>
      </c>
      <c r="H14" s="9" t="s">
        <v>1019</v>
      </c>
      <c r="I14" s="11">
        <v>45064</v>
      </c>
    </row>
    <row r="15" spans="1:9" x14ac:dyDescent="0.25">
      <c r="A15" s="9" t="s">
        <v>1037</v>
      </c>
      <c r="B15" s="10">
        <v>4671736</v>
      </c>
      <c r="C15" s="9" t="s">
        <v>1038</v>
      </c>
      <c r="D15" s="9" t="s">
        <v>1039</v>
      </c>
      <c r="E15" s="10">
        <v>49</v>
      </c>
      <c r="F15" s="9" t="s">
        <v>1024</v>
      </c>
      <c r="G15" s="9" t="s">
        <v>1007</v>
      </c>
      <c r="H15" s="9" t="s">
        <v>1019</v>
      </c>
      <c r="I15" s="11">
        <v>45082</v>
      </c>
    </row>
    <row r="16" spans="1:9" x14ac:dyDescent="0.25">
      <c r="A16" s="9" t="s">
        <v>1040</v>
      </c>
      <c r="B16" s="10">
        <v>1393703</v>
      </c>
      <c r="C16" s="9" t="s">
        <v>1041</v>
      </c>
      <c r="D16" s="9" t="s">
        <v>257</v>
      </c>
      <c r="E16" s="10">
        <v>30</v>
      </c>
      <c r="F16" s="9" t="s">
        <v>1006</v>
      </c>
      <c r="G16" s="9" t="s">
        <v>1007</v>
      </c>
      <c r="H16" s="9" t="s">
        <v>1016</v>
      </c>
      <c r="I16" s="11">
        <v>45110</v>
      </c>
    </row>
    <row r="17" spans="1:9" x14ac:dyDescent="0.25">
      <c r="A17" s="9" t="s">
        <v>1042</v>
      </c>
      <c r="B17" s="10">
        <v>276623</v>
      </c>
      <c r="C17" s="9" t="s">
        <v>1043</v>
      </c>
      <c r="D17" s="9" t="s">
        <v>31</v>
      </c>
      <c r="E17" s="10">
        <v>30</v>
      </c>
      <c r="F17" s="9" t="s">
        <v>1006</v>
      </c>
      <c r="G17" s="9" t="s">
        <v>1007</v>
      </c>
      <c r="H17" s="9" t="s">
        <v>1016</v>
      </c>
      <c r="I17" s="11">
        <v>45117</v>
      </c>
    </row>
    <row r="18" spans="1:9" x14ac:dyDescent="0.25">
      <c r="A18" s="9" t="s">
        <v>1040</v>
      </c>
      <c r="B18" s="10">
        <v>1393702</v>
      </c>
      <c r="C18" s="9" t="s">
        <v>1044</v>
      </c>
      <c r="D18" s="9" t="s">
        <v>257</v>
      </c>
      <c r="E18" s="10">
        <v>4</v>
      </c>
      <c r="F18" s="9" t="s">
        <v>1006</v>
      </c>
      <c r="G18" s="9" t="s">
        <v>1007</v>
      </c>
      <c r="H18" s="9" t="s">
        <v>1016</v>
      </c>
      <c r="I18" s="11">
        <v>45132</v>
      </c>
    </row>
    <row r="19" spans="1:9" x14ac:dyDescent="0.25">
      <c r="A19" s="9" t="s">
        <v>1045</v>
      </c>
      <c r="B19" s="10">
        <v>3976430</v>
      </c>
      <c r="C19" s="9" t="s">
        <v>1046</v>
      </c>
      <c r="D19" s="9" t="s">
        <v>59</v>
      </c>
      <c r="E19" s="10">
        <v>4</v>
      </c>
      <c r="F19" s="9" t="s">
        <v>1006</v>
      </c>
      <c r="G19" s="9" t="s">
        <v>1007</v>
      </c>
      <c r="H19" s="9" t="s">
        <v>1016</v>
      </c>
      <c r="I19" s="11">
        <v>45133</v>
      </c>
    </row>
    <row r="20" spans="1:9" x14ac:dyDescent="0.25">
      <c r="A20" s="9" t="s">
        <v>1047</v>
      </c>
      <c r="B20" s="10">
        <v>3396251</v>
      </c>
      <c r="C20" s="9" t="s">
        <v>1048</v>
      </c>
      <c r="D20" s="9" t="s">
        <v>546</v>
      </c>
      <c r="E20" s="10">
        <v>54</v>
      </c>
      <c r="F20" s="9" t="s">
        <v>1006</v>
      </c>
      <c r="G20" s="9" t="s">
        <v>1007</v>
      </c>
      <c r="H20" s="9" t="s">
        <v>1026</v>
      </c>
      <c r="I20" s="11">
        <v>45203</v>
      </c>
    </row>
    <row r="21" spans="1:9" x14ac:dyDescent="0.25">
      <c r="A21" s="9" t="s">
        <v>1010</v>
      </c>
      <c r="B21" s="10">
        <v>2019310</v>
      </c>
      <c r="C21" s="9" t="s">
        <v>1049</v>
      </c>
      <c r="D21" s="9" t="s">
        <v>59</v>
      </c>
      <c r="E21" s="10">
        <v>144</v>
      </c>
      <c r="F21" s="9" t="s">
        <v>1006</v>
      </c>
      <c r="G21" s="9" t="s">
        <v>1007</v>
      </c>
      <c r="H21" s="9" t="s">
        <v>1026</v>
      </c>
      <c r="I21" s="11">
        <v>45252</v>
      </c>
    </row>
    <row r="22" spans="1:9" x14ac:dyDescent="0.25">
      <c r="A22" s="9" t="s">
        <v>1017</v>
      </c>
      <c r="B22" s="10">
        <v>1416219</v>
      </c>
      <c r="C22" s="9" t="s">
        <v>1050</v>
      </c>
      <c r="D22" s="9" t="s">
        <v>261</v>
      </c>
      <c r="E22" s="10">
        <v>32</v>
      </c>
      <c r="F22" s="9" t="s">
        <v>1006</v>
      </c>
      <c r="G22" s="9" t="s">
        <v>1007</v>
      </c>
      <c r="H22" s="10" t="s">
        <v>1008</v>
      </c>
      <c r="I22" s="12" t="s">
        <v>1013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4DC3-D428-425C-8C73-C0540444B39B}">
  <sheetPr codeName="Sheet4"/>
  <dimension ref="A1:R28"/>
  <sheetViews>
    <sheetView workbookViewId="0">
      <selection activeCell="A28" sqref="A1:R28"/>
    </sheetView>
  </sheetViews>
  <sheetFormatPr defaultRowHeight="15" x14ac:dyDescent="0.25"/>
  <sheetData>
    <row r="1" spans="1:18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2" t="s">
        <v>985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4" t="s">
        <v>954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5" t="s">
        <v>955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5" t="s">
        <v>956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5" t="s">
        <v>957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4" t="s">
        <v>958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5">
      <c r="A10" s="5" t="s">
        <v>959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5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5">
      <c r="A12" s="5" t="s">
        <v>960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5">
      <c r="A19" s="7" t="s">
        <v>961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25">
      <c r="A20" s="8" t="s">
        <v>976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8" t="s">
        <v>977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5">
      <c r="A22" s="8" t="s">
        <v>978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25">
      <c r="A23" s="8" t="s">
        <v>979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25">
      <c r="A24" s="8" t="s">
        <v>980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x14ac:dyDescent="0.25">
      <c r="A25" s="8" t="s">
        <v>981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5">
      <c r="A26" s="8" t="s">
        <v>982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5">
      <c r="A27" s="8" t="s">
        <v>962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2" t="s">
        <v>1064</v>
      </c>
      <c r="B28" s="2"/>
      <c r="C28" s="2"/>
      <c r="D28" s="2"/>
      <c r="E28" s="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2023-Charity-Care</vt:lpstr>
      <vt:lpstr>Exempt</vt:lpstr>
      <vt:lpstr>Explanatory Notes</vt:lpstr>
      <vt:lpstr>'2023-Charity-Care'!Print_Titles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Orbach,Andria (DSHS)</cp:lastModifiedBy>
  <cp:lastPrinted>2025-03-25T17:07:47Z</cp:lastPrinted>
  <dcterms:created xsi:type="dcterms:W3CDTF">2011-08-01T14:22:18Z</dcterms:created>
  <dcterms:modified xsi:type="dcterms:W3CDTF">2025-03-25T18:02:59Z</dcterms:modified>
</cp:coreProperties>
</file>