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HS-HSD\Survey\Reports\2023 Report\23Web\"/>
    </mc:Choice>
  </mc:AlternateContent>
  <xr:revisionPtr revIDLastSave="0" documentId="13_ncr:1_{02051A5A-B3E1-4B11-81E5-145B3C80B373}" xr6:coauthVersionLast="47" xr6:coauthVersionMax="47" xr10:uidLastSave="{00000000-0000-0000-0000-000000000000}"/>
  <bookViews>
    <workbookView xWindow="495" yWindow="465" windowWidth="22845" windowHeight="14640" xr2:uid="{00000000-000D-0000-FFFF-FFFF00000000}"/>
  </bookViews>
  <sheets>
    <sheet name="2023UtilizationReport" sheetId="1" r:id="rId1"/>
    <sheet name="Exempt" sheetId="2" r:id="rId2"/>
    <sheet name="Explanatory Notes" sheetId="3" r:id="rId3"/>
  </sheets>
  <definedNames>
    <definedName name="_xlnm.Print_Titles" localSheetId="0">'2023UtilizationReport'!$1:$1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7" i="1" l="1"/>
  <c r="B557" i="1"/>
  <c r="B554" i="1"/>
  <c r="B550" i="1"/>
  <c r="B546" i="1"/>
  <c r="B542" i="1"/>
  <c r="B539" i="1"/>
  <c r="B536" i="1"/>
  <c r="B533" i="1"/>
  <c r="B530" i="1"/>
  <c r="B527" i="1"/>
  <c r="B524" i="1"/>
  <c r="B521" i="1"/>
  <c r="B518" i="1"/>
  <c r="B515" i="1"/>
  <c r="B512" i="1"/>
  <c r="B507" i="1"/>
  <c r="B504" i="1"/>
  <c r="B495" i="1"/>
  <c r="B492" i="1"/>
  <c r="B489" i="1"/>
  <c r="B486" i="1"/>
  <c r="B483" i="1"/>
  <c r="B480" i="1"/>
  <c r="B477" i="1"/>
  <c r="B474" i="1"/>
  <c r="B471" i="1"/>
  <c r="B468" i="1"/>
  <c r="B465" i="1"/>
  <c r="B462" i="1"/>
  <c r="B452" i="1"/>
  <c r="B449" i="1"/>
  <c r="B446" i="1"/>
  <c r="B439" i="1"/>
  <c r="B436" i="1"/>
  <c r="B433" i="1"/>
  <c r="B430" i="1"/>
  <c r="B373" i="1"/>
  <c r="B370" i="1"/>
  <c r="B367" i="1"/>
  <c r="B364" i="1"/>
  <c r="B361" i="1"/>
  <c r="B358" i="1"/>
  <c r="B355" i="1"/>
  <c r="B352" i="1"/>
  <c r="B347" i="1"/>
  <c r="B340" i="1"/>
  <c r="B337" i="1"/>
  <c r="B334" i="1"/>
  <c r="B331" i="1"/>
  <c r="B326" i="1"/>
  <c r="B323" i="1"/>
  <c r="B570" i="1"/>
  <c r="B573" i="1"/>
  <c r="B576" i="1"/>
  <c r="B580" i="1"/>
  <c r="B584" i="1"/>
  <c r="B587" i="1"/>
  <c r="B592" i="1"/>
  <c r="B595" i="1"/>
  <c r="B599" i="1"/>
  <c r="B602" i="1"/>
  <c r="B605" i="1"/>
  <c r="B619" i="1"/>
  <c r="B622" i="1"/>
  <c r="B626" i="1"/>
  <c r="B629" i="1"/>
  <c r="B632" i="1"/>
  <c r="B640" i="1"/>
  <c r="B643" i="1"/>
  <c r="B646" i="1"/>
  <c r="B649" i="1"/>
  <c r="B653" i="1"/>
  <c r="B656" i="1"/>
  <c r="B660" i="1"/>
  <c r="B663" i="1"/>
  <c r="B671" i="1"/>
  <c r="B674" i="1"/>
  <c r="B677" i="1"/>
  <c r="B680" i="1"/>
  <c r="B684" i="1"/>
  <c r="B688" i="1"/>
  <c r="B691" i="1"/>
  <c r="B694" i="1"/>
  <c r="B697" i="1"/>
  <c r="B700" i="1"/>
  <c r="B703" i="1"/>
  <c r="B713" i="1"/>
  <c r="B716" i="1"/>
  <c r="B719" i="1"/>
  <c r="B722" i="1"/>
  <c r="B725" i="1"/>
  <c r="B728" i="1"/>
  <c r="B731" i="1"/>
  <c r="B766" i="1"/>
  <c r="B771" i="1"/>
  <c r="B774" i="1"/>
  <c r="B777" i="1"/>
  <c r="B780" i="1"/>
  <c r="B784" i="1"/>
  <c r="B803" i="1"/>
  <c r="B806" i="1"/>
  <c r="B810" i="1"/>
  <c r="B813" i="1"/>
  <c r="B817" i="1"/>
  <c r="B824" i="1"/>
  <c r="B827" i="1"/>
  <c r="B830" i="1"/>
  <c r="B833" i="1"/>
  <c r="B843" i="1"/>
  <c r="B840" i="1"/>
  <c r="B847" i="1"/>
  <c r="B854" i="1"/>
  <c r="B857" i="1"/>
  <c r="B867" i="1"/>
  <c r="B870" i="1"/>
  <c r="B873" i="1"/>
  <c r="B876" i="1"/>
  <c r="B880" i="1"/>
  <c r="B883" i="1"/>
  <c r="B320" i="1"/>
  <c r="B317" i="1"/>
  <c r="B305" i="1"/>
  <c r="B302" i="1"/>
  <c r="B299" i="1"/>
  <c r="B296" i="1"/>
  <c r="B293" i="1"/>
  <c r="B290" i="1"/>
  <c r="B287" i="1"/>
  <c r="B282" i="1"/>
  <c r="B269" i="1"/>
  <c r="B264" i="1"/>
  <c r="B261" i="1"/>
  <c r="B258" i="1"/>
  <c r="B240" i="1"/>
  <c r="B237" i="1"/>
  <c r="B234" i="1"/>
  <c r="B231" i="1"/>
  <c r="B193" i="1"/>
  <c r="B190" i="1"/>
  <c r="B187" i="1"/>
  <c r="B184" i="1"/>
  <c r="B181" i="1"/>
  <c r="B177" i="1"/>
  <c r="B174" i="1"/>
  <c r="B171" i="1"/>
  <c r="B164" i="1"/>
  <c r="B160" i="1"/>
  <c r="B157" i="1"/>
  <c r="B136" i="1"/>
  <c r="B133" i="1"/>
  <c r="B130" i="1"/>
  <c r="B127" i="1"/>
  <c r="B124" i="1"/>
  <c r="B120" i="1"/>
  <c r="B115" i="1"/>
  <c r="B112" i="1"/>
  <c r="B109" i="1"/>
  <c r="B101" i="1"/>
  <c r="B98" i="1"/>
  <c r="B94" i="1"/>
  <c r="B90" i="1"/>
  <c r="B87" i="1"/>
  <c r="B84" i="1"/>
  <c r="B81" i="1"/>
  <c r="B73" i="1"/>
  <c r="B67" i="1"/>
  <c r="B60" i="1"/>
  <c r="B57" i="1"/>
  <c r="B38" i="1"/>
  <c r="B31" i="1"/>
  <c r="B28" i="1"/>
  <c r="B25" i="1"/>
  <c r="B21" i="1"/>
  <c r="B18" i="1"/>
  <c r="B15" i="1"/>
  <c r="B12" i="1"/>
  <c r="B8" i="1"/>
  <c r="B5" i="1"/>
  <c r="B2" i="1"/>
  <c r="M877" i="1"/>
  <c r="N877" i="1"/>
  <c r="O877" i="1"/>
  <c r="N6" i="1"/>
  <c r="N9" i="1"/>
  <c r="N10" i="1"/>
  <c r="N13" i="1"/>
  <c r="N16" i="1"/>
  <c r="N19" i="1"/>
  <c r="N22" i="1"/>
  <c r="N23" i="1"/>
  <c r="N26" i="1"/>
  <c r="N29" i="1"/>
  <c r="N32" i="1"/>
  <c r="N33" i="1"/>
  <c r="N34" i="1"/>
  <c r="N35" i="1"/>
  <c r="N36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8" i="1"/>
  <c r="N61" i="1"/>
  <c r="N62" i="1"/>
  <c r="N63" i="1"/>
  <c r="N64" i="1"/>
  <c r="N65" i="1"/>
  <c r="N68" i="1"/>
  <c r="N69" i="1"/>
  <c r="N70" i="1"/>
  <c r="N71" i="1"/>
  <c r="N74" i="1"/>
  <c r="N75" i="1"/>
  <c r="N76" i="1"/>
  <c r="N77" i="1"/>
  <c r="N78" i="1"/>
  <c r="N79" i="1"/>
  <c r="N82" i="1"/>
  <c r="N85" i="1"/>
  <c r="N88" i="1"/>
  <c r="N91" i="1"/>
  <c r="N92" i="1"/>
  <c r="N95" i="1"/>
  <c r="N96" i="1"/>
  <c r="N99" i="1"/>
  <c r="N102" i="1"/>
  <c r="N103" i="1"/>
  <c r="N104" i="1"/>
  <c r="N105" i="1"/>
  <c r="N106" i="1"/>
  <c r="N107" i="1"/>
  <c r="N110" i="1"/>
  <c r="N113" i="1"/>
  <c r="N116" i="1"/>
  <c r="N117" i="1"/>
  <c r="N118" i="1"/>
  <c r="N121" i="1"/>
  <c r="N122" i="1"/>
  <c r="N125" i="1"/>
  <c r="N128" i="1"/>
  <c r="N131" i="1"/>
  <c r="N134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8" i="1"/>
  <c r="N161" i="1"/>
  <c r="N162" i="1"/>
  <c r="N165" i="1"/>
  <c r="N166" i="1"/>
  <c r="N167" i="1"/>
  <c r="N168" i="1"/>
  <c r="N169" i="1"/>
  <c r="N172" i="1"/>
  <c r="N175" i="1"/>
  <c r="N178" i="1"/>
  <c r="N179" i="1"/>
  <c r="N182" i="1"/>
  <c r="N185" i="1"/>
  <c r="N191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2" i="1"/>
  <c r="N235" i="1"/>
  <c r="N238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9" i="1"/>
  <c r="N262" i="1"/>
  <c r="N265" i="1"/>
  <c r="N266" i="1"/>
  <c r="N267" i="1"/>
  <c r="N270" i="1"/>
  <c r="N271" i="1"/>
  <c r="N272" i="1"/>
  <c r="N273" i="1"/>
  <c r="N274" i="1"/>
  <c r="N275" i="1"/>
  <c r="N276" i="1"/>
  <c r="N277" i="1"/>
  <c r="N278" i="1"/>
  <c r="N279" i="1"/>
  <c r="N280" i="1"/>
  <c r="N283" i="1"/>
  <c r="N284" i="1"/>
  <c r="N285" i="1"/>
  <c r="N288" i="1"/>
  <c r="N291" i="1"/>
  <c r="N294" i="1"/>
  <c r="N297" i="1"/>
  <c r="N300" i="1"/>
  <c r="N303" i="1"/>
  <c r="N306" i="1"/>
  <c r="N307" i="1"/>
  <c r="N308" i="1"/>
  <c r="N309" i="1"/>
  <c r="N310" i="1"/>
  <c r="N311" i="1"/>
  <c r="N312" i="1"/>
  <c r="N313" i="1"/>
  <c r="N314" i="1"/>
  <c r="N315" i="1"/>
  <c r="N318" i="1"/>
  <c r="N321" i="1"/>
  <c r="N324" i="1"/>
  <c r="N327" i="1"/>
  <c r="N328" i="1"/>
  <c r="N329" i="1"/>
  <c r="N332" i="1"/>
  <c r="N335" i="1"/>
  <c r="N338" i="1"/>
  <c r="N341" i="1"/>
  <c r="N342" i="1"/>
  <c r="N343" i="1"/>
  <c r="N344" i="1"/>
  <c r="N345" i="1"/>
  <c r="N348" i="1"/>
  <c r="N349" i="1"/>
  <c r="N350" i="1"/>
  <c r="N353" i="1"/>
  <c r="N356" i="1"/>
  <c r="N359" i="1"/>
  <c r="N362" i="1"/>
  <c r="N365" i="1"/>
  <c r="N368" i="1"/>
  <c r="N371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31" i="1"/>
  <c r="N434" i="1"/>
  <c r="N437" i="1"/>
  <c r="N440" i="1"/>
  <c r="N441" i="1"/>
  <c r="N442" i="1"/>
  <c r="N443" i="1"/>
  <c r="N444" i="1"/>
  <c r="N447" i="1"/>
  <c r="N450" i="1"/>
  <c r="N453" i="1"/>
  <c r="N454" i="1"/>
  <c r="N455" i="1"/>
  <c r="N456" i="1"/>
  <c r="N457" i="1"/>
  <c r="N458" i="1"/>
  <c r="N459" i="1"/>
  <c r="N460" i="1"/>
  <c r="N463" i="1"/>
  <c r="N466" i="1"/>
  <c r="N469" i="1"/>
  <c r="N472" i="1"/>
  <c r="N475" i="1"/>
  <c r="N478" i="1"/>
  <c r="N481" i="1"/>
  <c r="N484" i="1"/>
  <c r="N487" i="1"/>
  <c r="N490" i="1"/>
  <c r="N493" i="1"/>
  <c r="N496" i="1"/>
  <c r="N497" i="1"/>
  <c r="N498" i="1"/>
  <c r="N499" i="1"/>
  <c r="N500" i="1"/>
  <c r="N501" i="1"/>
  <c r="N502" i="1"/>
  <c r="N505" i="1"/>
  <c r="N508" i="1"/>
  <c r="N509" i="1"/>
  <c r="N510" i="1"/>
  <c r="N513" i="1"/>
  <c r="N516" i="1"/>
  <c r="N519" i="1"/>
  <c r="N522" i="1"/>
  <c r="N525" i="1"/>
  <c r="N528" i="1"/>
  <c r="N531" i="1"/>
  <c r="N534" i="1"/>
  <c r="N537" i="1"/>
  <c r="N540" i="1"/>
  <c r="N543" i="1"/>
  <c r="N544" i="1"/>
  <c r="N547" i="1"/>
  <c r="N548" i="1"/>
  <c r="N551" i="1"/>
  <c r="N552" i="1"/>
  <c r="N555" i="1"/>
  <c r="N558" i="1"/>
  <c r="N559" i="1"/>
  <c r="N560" i="1"/>
  <c r="N561" i="1"/>
  <c r="N562" i="1"/>
  <c r="N563" i="1"/>
  <c r="N564" i="1"/>
  <c r="N565" i="1"/>
  <c r="N568" i="1"/>
  <c r="N571" i="1"/>
  <c r="N574" i="1"/>
  <c r="N577" i="1"/>
  <c r="N578" i="1"/>
  <c r="N581" i="1"/>
  <c r="N582" i="1"/>
  <c r="N585" i="1"/>
  <c r="N588" i="1"/>
  <c r="N589" i="1"/>
  <c r="N590" i="1"/>
  <c r="N593" i="1"/>
  <c r="N596" i="1"/>
  <c r="N597" i="1"/>
  <c r="N600" i="1"/>
  <c r="N603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20" i="1"/>
  <c r="N623" i="1"/>
  <c r="N624" i="1"/>
  <c r="N627" i="1"/>
  <c r="N630" i="1"/>
  <c r="N633" i="1"/>
  <c r="N634" i="1"/>
  <c r="N635" i="1"/>
  <c r="N636" i="1"/>
  <c r="N637" i="1"/>
  <c r="N638" i="1"/>
  <c r="N641" i="1"/>
  <c r="N644" i="1"/>
  <c r="N647" i="1"/>
  <c r="N650" i="1"/>
  <c r="N651" i="1"/>
  <c r="N654" i="1"/>
  <c r="N657" i="1"/>
  <c r="N658" i="1"/>
  <c r="N661" i="1"/>
  <c r="N664" i="1"/>
  <c r="N665" i="1"/>
  <c r="N666" i="1"/>
  <c r="N667" i="1"/>
  <c r="N668" i="1"/>
  <c r="N669" i="1"/>
  <c r="N672" i="1"/>
  <c r="N675" i="1"/>
  <c r="N678" i="1"/>
  <c r="N681" i="1"/>
  <c r="N682" i="1"/>
  <c r="N685" i="1"/>
  <c r="N686" i="1"/>
  <c r="N689" i="1"/>
  <c r="N692" i="1"/>
  <c r="N695" i="1"/>
  <c r="N698" i="1"/>
  <c r="N701" i="1"/>
  <c r="N704" i="1"/>
  <c r="N705" i="1"/>
  <c r="N706" i="1"/>
  <c r="N707" i="1"/>
  <c r="N708" i="1"/>
  <c r="N709" i="1"/>
  <c r="N710" i="1"/>
  <c r="N711" i="1"/>
  <c r="N714" i="1"/>
  <c r="N717" i="1"/>
  <c r="N720" i="1"/>
  <c r="N723" i="1"/>
  <c r="N726" i="1"/>
  <c r="N729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7" i="1"/>
  <c r="N768" i="1"/>
  <c r="N769" i="1"/>
  <c r="N772" i="1"/>
  <c r="N775" i="1"/>
  <c r="N778" i="1"/>
  <c r="N781" i="1"/>
  <c r="N782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4" i="1"/>
  <c r="N807" i="1"/>
  <c r="N808" i="1"/>
  <c r="N811" i="1"/>
  <c r="N815" i="1"/>
  <c r="N818" i="1"/>
  <c r="N819" i="1"/>
  <c r="N820" i="1"/>
  <c r="N821" i="1"/>
  <c r="N822" i="1"/>
  <c r="N825" i="1"/>
  <c r="N828" i="1"/>
  <c r="N831" i="1"/>
  <c r="N834" i="1"/>
  <c r="N835" i="1"/>
  <c r="N836" i="1"/>
  <c r="N837" i="1"/>
  <c r="N838" i="1"/>
  <c r="N841" i="1"/>
  <c r="N844" i="1"/>
  <c r="N845" i="1"/>
  <c r="N848" i="1"/>
  <c r="N849" i="1"/>
  <c r="N850" i="1"/>
  <c r="N851" i="1"/>
  <c r="N852" i="1"/>
  <c r="N855" i="1"/>
  <c r="N858" i="1"/>
  <c r="N859" i="1"/>
  <c r="N860" i="1"/>
  <c r="N861" i="1"/>
  <c r="N862" i="1"/>
  <c r="N863" i="1"/>
  <c r="N864" i="1"/>
  <c r="N865" i="1"/>
  <c r="N868" i="1"/>
  <c r="N871" i="1"/>
  <c r="N874" i="1"/>
  <c r="N878" i="1"/>
  <c r="N881" i="1"/>
  <c r="N884" i="1"/>
  <c r="N885" i="1"/>
  <c r="N3" i="1"/>
  <c r="O666" i="1"/>
  <c r="O6" i="1"/>
  <c r="O9" i="1"/>
  <c r="O10" i="1"/>
  <c r="O13" i="1"/>
  <c r="O16" i="1"/>
  <c r="O19" i="1"/>
  <c r="O22" i="1"/>
  <c r="O23" i="1"/>
  <c r="O26" i="1"/>
  <c r="O29" i="1"/>
  <c r="O32" i="1"/>
  <c r="O33" i="1"/>
  <c r="O34" i="1"/>
  <c r="O35" i="1"/>
  <c r="O36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8" i="1"/>
  <c r="O61" i="1"/>
  <c r="O62" i="1"/>
  <c r="O63" i="1"/>
  <c r="O64" i="1"/>
  <c r="O65" i="1"/>
  <c r="O68" i="1"/>
  <c r="O69" i="1"/>
  <c r="O70" i="1"/>
  <c r="O71" i="1"/>
  <c r="O74" i="1"/>
  <c r="O75" i="1"/>
  <c r="O76" i="1"/>
  <c r="O77" i="1"/>
  <c r="O78" i="1"/>
  <c r="O79" i="1"/>
  <c r="O82" i="1"/>
  <c r="O85" i="1"/>
  <c r="O88" i="1"/>
  <c r="O91" i="1"/>
  <c r="O92" i="1"/>
  <c r="O95" i="1"/>
  <c r="O96" i="1"/>
  <c r="O99" i="1"/>
  <c r="O102" i="1"/>
  <c r="O103" i="1"/>
  <c r="O104" i="1"/>
  <c r="O105" i="1"/>
  <c r="O106" i="1"/>
  <c r="O107" i="1"/>
  <c r="O110" i="1"/>
  <c r="O113" i="1"/>
  <c r="O116" i="1"/>
  <c r="O117" i="1"/>
  <c r="O118" i="1"/>
  <c r="O121" i="1"/>
  <c r="O122" i="1"/>
  <c r="O125" i="1"/>
  <c r="O128" i="1"/>
  <c r="O131" i="1"/>
  <c r="O134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8" i="1"/>
  <c r="O161" i="1"/>
  <c r="O162" i="1"/>
  <c r="O165" i="1"/>
  <c r="O166" i="1"/>
  <c r="O167" i="1"/>
  <c r="O168" i="1"/>
  <c r="O169" i="1"/>
  <c r="O172" i="1"/>
  <c r="O175" i="1"/>
  <c r="O178" i="1"/>
  <c r="O179" i="1"/>
  <c r="O182" i="1"/>
  <c r="O185" i="1"/>
  <c r="O191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2" i="1"/>
  <c r="O235" i="1"/>
  <c r="O238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9" i="1"/>
  <c r="O262" i="1"/>
  <c r="O265" i="1"/>
  <c r="O266" i="1"/>
  <c r="O267" i="1"/>
  <c r="O270" i="1"/>
  <c r="O271" i="1"/>
  <c r="O272" i="1"/>
  <c r="O273" i="1"/>
  <c r="O274" i="1"/>
  <c r="O275" i="1"/>
  <c r="O276" i="1"/>
  <c r="O277" i="1"/>
  <c r="O278" i="1"/>
  <c r="O279" i="1"/>
  <c r="O280" i="1"/>
  <c r="O283" i="1"/>
  <c r="O284" i="1"/>
  <c r="O285" i="1"/>
  <c r="O288" i="1"/>
  <c r="O294" i="1"/>
  <c r="O297" i="1"/>
  <c r="O300" i="1"/>
  <c r="O303" i="1"/>
  <c r="O306" i="1"/>
  <c r="O307" i="1"/>
  <c r="O308" i="1"/>
  <c r="O309" i="1"/>
  <c r="O310" i="1"/>
  <c r="O311" i="1"/>
  <c r="O312" i="1"/>
  <c r="O313" i="1"/>
  <c r="O314" i="1"/>
  <c r="O315" i="1"/>
  <c r="O318" i="1"/>
  <c r="O321" i="1"/>
  <c r="O324" i="1"/>
  <c r="O327" i="1"/>
  <c r="O328" i="1"/>
  <c r="O329" i="1"/>
  <c r="O332" i="1"/>
  <c r="O335" i="1"/>
  <c r="O338" i="1"/>
  <c r="O341" i="1"/>
  <c r="O342" i="1"/>
  <c r="O343" i="1"/>
  <c r="O344" i="1"/>
  <c r="O345" i="1"/>
  <c r="O348" i="1"/>
  <c r="O349" i="1"/>
  <c r="O350" i="1"/>
  <c r="O353" i="1"/>
  <c r="O356" i="1"/>
  <c r="O359" i="1"/>
  <c r="O362" i="1"/>
  <c r="O365" i="1"/>
  <c r="O368" i="1"/>
  <c r="O371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31" i="1"/>
  <c r="O434" i="1"/>
  <c r="O437" i="1"/>
  <c r="O440" i="1"/>
  <c r="O441" i="1"/>
  <c r="O442" i="1"/>
  <c r="O443" i="1"/>
  <c r="O444" i="1"/>
  <c r="O447" i="1"/>
  <c r="O450" i="1"/>
  <c r="O453" i="1"/>
  <c r="O454" i="1"/>
  <c r="O455" i="1"/>
  <c r="O456" i="1"/>
  <c r="O457" i="1"/>
  <c r="O458" i="1"/>
  <c r="O459" i="1"/>
  <c r="O460" i="1"/>
  <c r="O463" i="1"/>
  <c r="O466" i="1"/>
  <c r="O469" i="1"/>
  <c r="O472" i="1"/>
  <c r="O475" i="1"/>
  <c r="O478" i="1"/>
  <c r="O481" i="1"/>
  <c r="O484" i="1"/>
  <c r="O487" i="1"/>
  <c r="O490" i="1"/>
  <c r="O493" i="1"/>
  <c r="O496" i="1"/>
  <c r="O497" i="1"/>
  <c r="O498" i="1"/>
  <c r="O499" i="1"/>
  <c r="O500" i="1"/>
  <c r="O501" i="1"/>
  <c r="O502" i="1"/>
  <c r="O505" i="1"/>
  <c r="O508" i="1"/>
  <c r="O509" i="1"/>
  <c r="O510" i="1"/>
  <c r="O513" i="1"/>
  <c r="O516" i="1"/>
  <c r="O519" i="1"/>
  <c r="O522" i="1"/>
  <c r="O525" i="1"/>
  <c r="O528" i="1"/>
  <c r="O531" i="1"/>
  <c r="O534" i="1"/>
  <c r="O537" i="1"/>
  <c r="O540" i="1"/>
  <c r="O543" i="1"/>
  <c r="O544" i="1"/>
  <c r="O547" i="1"/>
  <c r="O548" i="1"/>
  <c r="O551" i="1"/>
  <c r="O552" i="1"/>
  <c r="O555" i="1"/>
  <c r="O558" i="1"/>
  <c r="O559" i="1"/>
  <c r="O560" i="1"/>
  <c r="O561" i="1"/>
  <c r="O562" i="1"/>
  <c r="O563" i="1"/>
  <c r="O564" i="1"/>
  <c r="O565" i="1"/>
  <c r="O568" i="1"/>
  <c r="O571" i="1"/>
  <c r="O574" i="1"/>
  <c r="O577" i="1"/>
  <c r="O578" i="1"/>
  <c r="O581" i="1"/>
  <c r="O582" i="1"/>
  <c r="O585" i="1"/>
  <c r="O588" i="1"/>
  <c r="O589" i="1"/>
  <c r="O590" i="1"/>
  <c r="O593" i="1"/>
  <c r="O596" i="1"/>
  <c r="O597" i="1"/>
  <c r="O600" i="1"/>
  <c r="O603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20" i="1"/>
  <c r="O623" i="1"/>
  <c r="O624" i="1"/>
  <c r="O627" i="1"/>
  <c r="O630" i="1"/>
  <c r="O633" i="1"/>
  <c r="O634" i="1"/>
  <c r="O635" i="1"/>
  <c r="O636" i="1"/>
  <c r="O637" i="1"/>
  <c r="O638" i="1"/>
  <c r="O641" i="1"/>
  <c r="O644" i="1"/>
  <c r="O647" i="1"/>
  <c r="O650" i="1"/>
  <c r="O651" i="1"/>
  <c r="O654" i="1"/>
  <c r="O657" i="1"/>
  <c r="O658" i="1"/>
  <c r="O661" i="1"/>
  <c r="O664" i="1"/>
  <c r="O665" i="1"/>
  <c r="O667" i="1"/>
  <c r="O668" i="1"/>
  <c r="O669" i="1"/>
  <c r="O672" i="1"/>
  <c r="O675" i="1"/>
  <c r="O678" i="1"/>
  <c r="O681" i="1"/>
  <c r="O682" i="1"/>
  <c r="O685" i="1"/>
  <c r="O686" i="1"/>
  <c r="O689" i="1"/>
  <c r="O692" i="1"/>
  <c r="O695" i="1"/>
  <c r="O698" i="1"/>
  <c r="O701" i="1"/>
  <c r="O704" i="1"/>
  <c r="O705" i="1"/>
  <c r="O706" i="1"/>
  <c r="O707" i="1"/>
  <c r="O708" i="1"/>
  <c r="O709" i="1"/>
  <c r="O710" i="1"/>
  <c r="O711" i="1"/>
  <c r="O714" i="1"/>
  <c r="O717" i="1"/>
  <c r="O720" i="1"/>
  <c r="O723" i="1"/>
  <c r="O726" i="1"/>
  <c r="O729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7" i="1"/>
  <c r="O768" i="1"/>
  <c r="O769" i="1"/>
  <c r="O772" i="1"/>
  <c r="O775" i="1"/>
  <c r="O778" i="1"/>
  <c r="O781" i="1"/>
  <c r="O782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4" i="1"/>
  <c r="O807" i="1"/>
  <c r="O808" i="1"/>
  <c r="O811" i="1"/>
  <c r="O814" i="1"/>
  <c r="O815" i="1"/>
  <c r="O818" i="1"/>
  <c r="O819" i="1"/>
  <c r="O820" i="1"/>
  <c r="O821" i="1"/>
  <c r="O822" i="1"/>
  <c r="O825" i="1"/>
  <c r="O828" i="1"/>
  <c r="O831" i="1"/>
  <c r="O834" i="1"/>
  <c r="O835" i="1"/>
  <c r="O836" i="1"/>
  <c r="O837" i="1"/>
  <c r="O838" i="1"/>
  <c r="O841" i="1"/>
  <c r="O844" i="1"/>
  <c r="O845" i="1"/>
  <c r="O848" i="1"/>
  <c r="O849" i="1"/>
  <c r="O850" i="1"/>
  <c r="O851" i="1"/>
  <c r="O852" i="1"/>
  <c r="O855" i="1"/>
  <c r="O858" i="1"/>
  <c r="O859" i="1"/>
  <c r="O860" i="1"/>
  <c r="O861" i="1"/>
  <c r="O862" i="1"/>
  <c r="O863" i="1"/>
  <c r="O864" i="1"/>
  <c r="O865" i="1"/>
  <c r="O868" i="1"/>
  <c r="O871" i="1"/>
  <c r="O874" i="1"/>
  <c r="O878" i="1"/>
  <c r="O881" i="1"/>
  <c r="O884" i="1"/>
  <c r="O885" i="1"/>
  <c r="O3" i="1"/>
  <c r="M666" i="1"/>
  <c r="M6" i="1"/>
  <c r="M9" i="1"/>
  <c r="M10" i="1"/>
  <c r="M13" i="1"/>
  <c r="M16" i="1"/>
  <c r="M19" i="1"/>
  <c r="M22" i="1"/>
  <c r="M23" i="1"/>
  <c r="M26" i="1"/>
  <c r="M29" i="1"/>
  <c r="M32" i="1"/>
  <c r="M33" i="1"/>
  <c r="M34" i="1"/>
  <c r="M35" i="1"/>
  <c r="M36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8" i="1"/>
  <c r="M61" i="1"/>
  <c r="M62" i="1"/>
  <c r="M63" i="1"/>
  <c r="M64" i="1"/>
  <c r="M65" i="1"/>
  <c r="M68" i="1"/>
  <c r="M69" i="1"/>
  <c r="M70" i="1"/>
  <c r="M71" i="1"/>
  <c r="M74" i="1"/>
  <c r="M75" i="1"/>
  <c r="M76" i="1"/>
  <c r="M77" i="1"/>
  <c r="M78" i="1"/>
  <c r="M79" i="1"/>
  <c r="M82" i="1"/>
  <c r="M85" i="1"/>
  <c r="M88" i="1"/>
  <c r="M91" i="1"/>
  <c r="M92" i="1"/>
  <c r="M95" i="1"/>
  <c r="M96" i="1"/>
  <c r="M99" i="1"/>
  <c r="M102" i="1"/>
  <c r="M103" i="1"/>
  <c r="M104" i="1"/>
  <c r="M105" i="1"/>
  <c r="M106" i="1"/>
  <c r="M107" i="1"/>
  <c r="M110" i="1"/>
  <c r="M113" i="1"/>
  <c r="M116" i="1"/>
  <c r="M117" i="1"/>
  <c r="M118" i="1"/>
  <c r="M121" i="1"/>
  <c r="M122" i="1"/>
  <c r="M125" i="1"/>
  <c r="M128" i="1"/>
  <c r="M131" i="1"/>
  <c r="M134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8" i="1"/>
  <c r="M161" i="1"/>
  <c r="M162" i="1"/>
  <c r="M165" i="1"/>
  <c r="M166" i="1"/>
  <c r="M167" i="1"/>
  <c r="M168" i="1"/>
  <c r="M169" i="1"/>
  <c r="M172" i="1"/>
  <c r="M175" i="1"/>
  <c r="M178" i="1"/>
  <c r="M179" i="1"/>
  <c r="M182" i="1"/>
  <c r="M185" i="1"/>
  <c r="M188" i="1"/>
  <c r="M191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2" i="1"/>
  <c r="M235" i="1"/>
  <c r="M238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9" i="1"/>
  <c r="M262" i="1"/>
  <c r="M265" i="1"/>
  <c r="M266" i="1"/>
  <c r="M267" i="1"/>
  <c r="M270" i="1"/>
  <c r="M271" i="1"/>
  <c r="M272" i="1"/>
  <c r="M273" i="1"/>
  <c r="M274" i="1"/>
  <c r="M275" i="1"/>
  <c r="M276" i="1"/>
  <c r="M277" i="1"/>
  <c r="M278" i="1"/>
  <c r="M279" i="1"/>
  <c r="M280" i="1"/>
  <c r="M283" i="1"/>
  <c r="M284" i="1"/>
  <c r="M285" i="1"/>
  <c r="M288" i="1"/>
  <c r="M291" i="1"/>
  <c r="M294" i="1"/>
  <c r="M297" i="1"/>
  <c r="M300" i="1"/>
  <c r="M303" i="1"/>
  <c r="M306" i="1"/>
  <c r="M307" i="1"/>
  <c r="M308" i="1"/>
  <c r="M309" i="1"/>
  <c r="M310" i="1"/>
  <c r="M311" i="1"/>
  <c r="M312" i="1"/>
  <c r="M313" i="1"/>
  <c r="M314" i="1"/>
  <c r="M315" i="1"/>
  <c r="M318" i="1"/>
  <c r="M321" i="1"/>
  <c r="M324" i="1"/>
  <c r="M327" i="1"/>
  <c r="M328" i="1"/>
  <c r="M329" i="1"/>
  <c r="M332" i="1"/>
  <c r="M335" i="1"/>
  <c r="M338" i="1"/>
  <c r="M341" i="1"/>
  <c r="M342" i="1"/>
  <c r="M343" i="1"/>
  <c r="M344" i="1"/>
  <c r="M345" i="1"/>
  <c r="M348" i="1"/>
  <c r="M349" i="1"/>
  <c r="M350" i="1"/>
  <c r="M353" i="1"/>
  <c r="M356" i="1"/>
  <c r="M359" i="1"/>
  <c r="M362" i="1"/>
  <c r="M365" i="1"/>
  <c r="M368" i="1"/>
  <c r="M371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31" i="1"/>
  <c r="M434" i="1"/>
  <c r="M437" i="1"/>
  <c r="M440" i="1"/>
  <c r="M441" i="1"/>
  <c r="M442" i="1"/>
  <c r="M443" i="1"/>
  <c r="M444" i="1"/>
  <c r="M447" i="1"/>
  <c r="M450" i="1"/>
  <c r="M453" i="1"/>
  <c r="M454" i="1"/>
  <c r="M455" i="1"/>
  <c r="M456" i="1"/>
  <c r="M457" i="1"/>
  <c r="M458" i="1"/>
  <c r="M459" i="1"/>
  <c r="M460" i="1"/>
  <c r="M463" i="1"/>
  <c r="M466" i="1"/>
  <c r="M469" i="1"/>
  <c r="M472" i="1"/>
  <c r="M475" i="1"/>
  <c r="M478" i="1"/>
  <c r="M481" i="1"/>
  <c r="M484" i="1"/>
  <c r="M487" i="1"/>
  <c r="M490" i="1"/>
  <c r="M493" i="1"/>
  <c r="M496" i="1"/>
  <c r="M497" i="1"/>
  <c r="M498" i="1"/>
  <c r="M499" i="1"/>
  <c r="M500" i="1"/>
  <c r="M501" i="1"/>
  <c r="M502" i="1"/>
  <c r="M505" i="1"/>
  <c r="M508" i="1"/>
  <c r="M509" i="1"/>
  <c r="M510" i="1"/>
  <c r="M513" i="1"/>
  <c r="M516" i="1"/>
  <c r="M519" i="1"/>
  <c r="M522" i="1"/>
  <c r="M525" i="1"/>
  <c r="M528" i="1"/>
  <c r="M531" i="1"/>
  <c r="M534" i="1"/>
  <c r="M537" i="1"/>
  <c r="M540" i="1"/>
  <c r="M543" i="1"/>
  <c r="M544" i="1"/>
  <c r="M547" i="1"/>
  <c r="M548" i="1"/>
  <c r="M551" i="1"/>
  <c r="M552" i="1"/>
  <c r="M555" i="1"/>
  <c r="M558" i="1"/>
  <c r="M559" i="1"/>
  <c r="M560" i="1"/>
  <c r="M561" i="1"/>
  <c r="M562" i="1"/>
  <c r="M563" i="1"/>
  <c r="M564" i="1"/>
  <c r="M565" i="1"/>
  <c r="M568" i="1"/>
  <c r="M571" i="1"/>
  <c r="M574" i="1"/>
  <c r="M577" i="1"/>
  <c r="M578" i="1"/>
  <c r="M581" i="1"/>
  <c r="M582" i="1"/>
  <c r="M585" i="1"/>
  <c r="M588" i="1"/>
  <c r="M589" i="1"/>
  <c r="M590" i="1"/>
  <c r="M593" i="1"/>
  <c r="M596" i="1"/>
  <c r="M597" i="1"/>
  <c r="M600" i="1"/>
  <c r="M603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20" i="1"/>
  <c r="M623" i="1"/>
  <c r="M624" i="1"/>
  <c r="M627" i="1"/>
  <c r="M630" i="1"/>
  <c r="M633" i="1"/>
  <c r="M634" i="1"/>
  <c r="M635" i="1"/>
  <c r="M636" i="1"/>
  <c r="M637" i="1"/>
  <c r="M638" i="1"/>
  <c r="M641" i="1"/>
  <c r="M644" i="1"/>
  <c r="M647" i="1"/>
  <c r="M650" i="1"/>
  <c r="M651" i="1"/>
  <c r="M654" i="1"/>
  <c r="M657" i="1"/>
  <c r="M658" i="1"/>
  <c r="M661" i="1"/>
  <c r="M664" i="1"/>
  <c r="M665" i="1"/>
  <c r="M667" i="1"/>
  <c r="M668" i="1"/>
  <c r="M669" i="1"/>
  <c r="M672" i="1"/>
  <c r="M675" i="1"/>
  <c r="M678" i="1"/>
  <c r="M681" i="1"/>
  <c r="M682" i="1"/>
  <c r="M685" i="1"/>
  <c r="M686" i="1"/>
  <c r="M689" i="1"/>
  <c r="M692" i="1"/>
  <c r="M695" i="1"/>
  <c r="M698" i="1"/>
  <c r="M701" i="1"/>
  <c r="M704" i="1"/>
  <c r="M705" i="1"/>
  <c r="M706" i="1"/>
  <c r="M707" i="1"/>
  <c r="M708" i="1"/>
  <c r="M709" i="1"/>
  <c r="M710" i="1"/>
  <c r="M711" i="1"/>
  <c r="M714" i="1"/>
  <c r="M717" i="1"/>
  <c r="M720" i="1"/>
  <c r="M723" i="1"/>
  <c r="M726" i="1"/>
  <c r="M729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7" i="1"/>
  <c r="M768" i="1"/>
  <c r="M769" i="1"/>
  <c r="M772" i="1"/>
  <c r="M775" i="1"/>
  <c r="M778" i="1"/>
  <c r="M781" i="1"/>
  <c r="M782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4" i="1"/>
  <c r="M807" i="1"/>
  <c r="M808" i="1"/>
  <c r="M811" i="1"/>
  <c r="M814" i="1"/>
  <c r="M815" i="1"/>
  <c r="M818" i="1"/>
  <c r="M819" i="1"/>
  <c r="M820" i="1"/>
  <c r="M821" i="1"/>
  <c r="M822" i="1"/>
  <c r="M825" i="1"/>
  <c r="M828" i="1"/>
  <c r="M831" i="1"/>
  <c r="M834" i="1"/>
  <c r="M835" i="1"/>
  <c r="M836" i="1"/>
  <c r="M837" i="1"/>
  <c r="M838" i="1"/>
  <c r="M841" i="1"/>
  <c r="M844" i="1"/>
  <c r="M845" i="1"/>
  <c r="M848" i="1"/>
  <c r="M849" i="1"/>
  <c r="M850" i="1"/>
  <c r="M851" i="1"/>
  <c r="M852" i="1"/>
  <c r="M855" i="1"/>
  <c r="M858" i="1"/>
  <c r="M859" i="1"/>
  <c r="M860" i="1"/>
  <c r="M861" i="1"/>
  <c r="M862" i="1"/>
  <c r="M863" i="1"/>
  <c r="M864" i="1"/>
  <c r="M865" i="1"/>
  <c r="M868" i="1"/>
  <c r="M871" i="1"/>
  <c r="M874" i="1"/>
  <c r="M878" i="1"/>
  <c r="M881" i="1"/>
  <c r="M884" i="1"/>
  <c r="M885" i="1"/>
  <c r="M3" i="1"/>
  <c r="L886" i="1"/>
  <c r="K886" i="1"/>
  <c r="J886" i="1"/>
  <c r="M886" i="1" s="1"/>
  <c r="I886" i="1"/>
  <c r="H886" i="1"/>
  <c r="L882" i="1"/>
  <c r="K882" i="1"/>
  <c r="J882" i="1"/>
  <c r="I882" i="1"/>
  <c r="H882" i="1"/>
  <c r="L879" i="1"/>
  <c r="K879" i="1"/>
  <c r="J879" i="1"/>
  <c r="M879" i="1" s="1"/>
  <c r="I879" i="1"/>
  <c r="H879" i="1"/>
  <c r="L875" i="1"/>
  <c r="K875" i="1"/>
  <c r="J875" i="1"/>
  <c r="M875" i="1" s="1"/>
  <c r="I875" i="1"/>
  <c r="H875" i="1"/>
  <c r="L872" i="1"/>
  <c r="K872" i="1"/>
  <c r="J872" i="1"/>
  <c r="I872" i="1"/>
  <c r="H872" i="1"/>
  <c r="L869" i="1"/>
  <c r="K869" i="1"/>
  <c r="J869" i="1"/>
  <c r="I869" i="1"/>
  <c r="H869" i="1"/>
  <c r="L866" i="1"/>
  <c r="K866" i="1"/>
  <c r="J866" i="1"/>
  <c r="M866" i="1" s="1"/>
  <c r="I866" i="1"/>
  <c r="H866" i="1"/>
  <c r="L856" i="1"/>
  <c r="K856" i="1"/>
  <c r="J856" i="1"/>
  <c r="I856" i="1"/>
  <c r="H856" i="1"/>
  <c r="L853" i="1"/>
  <c r="K853" i="1"/>
  <c r="J853" i="1"/>
  <c r="I853" i="1"/>
  <c r="H853" i="1"/>
  <c r="L846" i="1"/>
  <c r="K846" i="1"/>
  <c r="J846" i="1"/>
  <c r="I846" i="1"/>
  <c r="H846" i="1"/>
  <c r="L842" i="1"/>
  <c r="K842" i="1"/>
  <c r="J842" i="1"/>
  <c r="I842" i="1"/>
  <c r="H842" i="1"/>
  <c r="L839" i="1"/>
  <c r="K839" i="1"/>
  <c r="J839" i="1"/>
  <c r="I839" i="1"/>
  <c r="H839" i="1"/>
  <c r="L832" i="1"/>
  <c r="K832" i="1"/>
  <c r="J832" i="1"/>
  <c r="I832" i="1"/>
  <c r="H832" i="1"/>
  <c r="L829" i="1"/>
  <c r="K829" i="1"/>
  <c r="J829" i="1"/>
  <c r="I829" i="1"/>
  <c r="H829" i="1"/>
  <c r="L826" i="1"/>
  <c r="K826" i="1"/>
  <c r="J826" i="1"/>
  <c r="M826" i="1" s="1"/>
  <c r="I826" i="1"/>
  <c r="H826" i="1"/>
  <c r="L823" i="1"/>
  <c r="K823" i="1"/>
  <c r="J823" i="1"/>
  <c r="I823" i="1"/>
  <c r="H823" i="1"/>
  <c r="L816" i="1"/>
  <c r="K816" i="1"/>
  <c r="J816" i="1"/>
  <c r="M816" i="1" s="1"/>
  <c r="I816" i="1"/>
  <c r="H816" i="1"/>
  <c r="L812" i="1"/>
  <c r="K812" i="1"/>
  <c r="J812" i="1"/>
  <c r="I812" i="1"/>
  <c r="H812" i="1"/>
  <c r="L809" i="1"/>
  <c r="K809" i="1"/>
  <c r="J809" i="1"/>
  <c r="I809" i="1"/>
  <c r="H809" i="1"/>
  <c r="L805" i="1"/>
  <c r="K805" i="1"/>
  <c r="J805" i="1"/>
  <c r="I805" i="1"/>
  <c r="H805" i="1"/>
  <c r="L802" i="1"/>
  <c r="K802" i="1"/>
  <c r="J802" i="1"/>
  <c r="I802" i="1"/>
  <c r="H802" i="1"/>
  <c r="L783" i="1"/>
  <c r="K783" i="1"/>
  <c r="J783" i="1"/>
  <c r="M783" i="1" s="1"/>
  <c r="I783" i="1"/>
  <c r="H783" i="1"/>
  <c r="L779" i="1"/>
  <c r="K779" i="1"/>
  <c r="J779" i="1"/>
  <c r="I779" i="1"/>
  <c r="H779" i="1"/>
  <c r="L776" i="1"/>
  <c r="K776" i="1"/>
  <c r="J776" i="1"/>
  <c r="I776" i="1"/>
  <c r="H776" i="1"/>
  <c r="L773" i="1"/>
  <c r="K773" i="1"/>
  <c r="J773" i="1"/>
  <c r="I773" i="1"/>
  <c r="H773" i="1"/>
  <c r="L770" i="1"/>
  <c r="K770" i="1"/>
  <c r="J770" i="1"/>
  <c r="I770" i="1"/>
  <c r="H770" i="1"/>
  <c r="L765" i="1"/>
  <c r="K765" i="1"/>
  <c r="J765" i="1"/>
  <c r="I765" i="1"/>
  <c r="H765" i="1"/>
  <c r="L730" i="1"/>
  <c r="K730" i="1"/>
  <c r="J730" i="1"/>
  <c r="I730" i="1"/>
  <c r="H730" i="1"/>
  <c r="L727" i="1"/>
  <c r="K727" i="1"/>
  <c r="J727" i="1"/>
  <c r="I727" i="1"/>
  <c r="H727" i="1"/>
  <c r="L724" i="1"/>
  <c r="K724" i="1"/>
  <c r="J724" i="1"/>
  <c r="M724" i="1" s="1"/>
  <c r="I724" i="1"/>
  <c r="H724" i="1"/>
  <c r="L721" i="1"/>
  <c r="K721" i="1"/>
  <c r="J721" i="1"/>
  <c r="M721" i="1" s="1"/>
  <c r="I721" i="1"/>
  <c r="H721" i="1"/>
  <c r="L718" i="1"/>
  <c r="K718" i="1"/>
  <c r="J718" i="1"/>
  <c r="I718" i="1"/>
  <c r="H718" i="1"/>
  <c r="L715" i="1"/>
  <c r="K715" i="1"/>
  <c r="J715" i="1"/>
  <c r="I715" i="1"/>
  <c r="H715" i="1"/>
  <c r="L712" i="1"/>
  <c r="K712" i="1"/>
  <c r="J712" i="1"/>
  <c r="M712" i="1" s="1"/>
  <c r="I712" i="1"/>
  <c r="H712" i="1"/>
  <c r="L702" i="1"/>
  <c r="K702" i="1"/>
  <c r="J702" i="1"/>
  <c r="I702" i="1"/>
  <c r="H702" i="1"/>
  <c r="L699" i="1"/>
  <c r="K699" i="1"/>
  <c r="J699" i="1"/>
  <c r="I699" i="1"/>
  <c r="H699" i="1"/>
  <c r="L696" i="1"/>
  <c r="K696" i="1"/>
  <c r="J696" i="1"/>
  <c r="I696" i="1"/>
  <c r="H696" i="1"/>
  <c r="L693" i="1"/>
  <c r="K693" i="1"/>
  <c r="J693" i="1"/>
  <c r="I693" i="1"/>
  <c r="H693" i="1"/>
  <c r="L690" i="1"/>
  <c r="K690" i="1"/>
  <c r="J690" i="1"/>
  <c r="I690" i="1"/>
  <c r="H690" i="1"/>
  <c r="L687" i="1"/>
  <c r="K687" i="1"/>
  <c r="J687" i="1"/>
  <c r="I687" i="1"/>
  <c r="H687" i="1"/>
  <c r="L683" i="1"/>
  <c r="K683" i="1"/>
  <c r="J683" i="1"/>
  <c r="M683" i="1" s="1"/>
  <c r="I683" i="1"/>
  <c r="H683" i="1"/>
  <c r="L679" i="1"/>
  <c r="K679" i="1"/>
  <c r="J679" i="1"/>
  <c r="M679" i="1" s="1"/>
  <c r="I679" i="1"/>
  <c r="H679" i="1"/>
  <c r="L676" i="1"/>
  <c r="K676" i="1"/>
  <c r="J676" i="1"/>
  <c r="I676" i="1"/>
  <c r="H676" i="1"/>
  <c r="L673" i="1"/>
  <c r="K673" i="1"/>
  <c r="J673" i="1"/>
  <c r="I673" i="1"/>
  <c r="H673" i="1"/>
  <c r="L670" i="1"/>
  <c r="K670" i="1"/>
  <c r="J670" i="1"/>
  <c r="M670" i="1" s="1"/>
  <c r="I670" i="1"/>
  <c r="H670" i="1"/>
  <c r="L662" i="1"/>
  <c r="K662" i="1"/>
  <c r="J662" i="1"/>
  <c r="I662" i="1"/>
  <c r="H662" i="1"/>
  <c r="L659" i="1"/>
  <c r="K659" i="1"/>
  <c r="J659" i="1"/>
  <c r="M659" i="1" s="1"/>
  <c r="I659" i="1"/>
  <c r="H659" i="1"/>
  <c r="L655" i="1"/>
  <c r="K655" i="1"/>
  <c r="J655" i="1"/>
  <c r="M655" i="1" s="1"/>
  <c r="I655" i="1"/>
  <c r="H655" i="1"/>
  <c r="L652" i="1"/>
  <c r="K652" i="1"/>
  <c r="J652" i="1"/>
  <c r="I652" i="1"/>
  <c r="H652" i="1"/>
  <c r="L648" i="1"/>
  <c r="K648" i="1"/>
  <c r="J648" i="1"/>
  <c r="I648" i="1"/>
  <c r="H648" i="1"/>
  <c r="L645" i="1"/>
  <c r="K645" i="1"/>
  <c r="J645" i="1"/>
  <c r="I645" i="1"/>
  <c r="H645" i="1"/>
  <c r="L642" i="1"/>
  <c r="K642" i="1"/>
  <c r="J642" i="1"/>
  <c r="I642" i="1"/>
  <c r="H642" i="1"/>
  <c r="L639" i="1"/>
  <c r="K639" i="1"/>
  <c r="J639" i="1"/>
  <c r="I639" i="1"/>
  <c r="H639" i="1"/>
  <c r="L631" i="1"/>
  <c r="K631" i="1"/>
  <c r="J631" i="1"/>
  <c r="I631" i="1"/>
  <c r="H631" i="1"/>
  <c r="L628" i="1"/>
  <c r="K628" i="1"/>
  <c r="J628" i="1"/>
  <c r="I628" i="1"/>
  <c r="H628" i="1"/>
  <c r="L625" i="1"/>
  <c r="K625" i="1"/>
  <c r="J625" i="1"/>
  <c r="M625" i="1" s="1"/>
  <c r="I625" i="1"/>
  <c r="H625" i="1"/>
  <c r="L621" i="1"/>
  <c r="K621" i="1"/>
  <c r="J621" i="1"/>
  <c r="I621" i="1"/>
  <c r="H621" i="1"/>
  <c r="L618" i="1"/>
  <c r="K618" i="1"/>
  <c r="J618" i="1"/>
  <c r="I618" i="1"/>
  <c r="H618" i="1"/>
  <c r="L604" i="1"/>
  <c r="K604" i="1"/>
  <c r="J604" i="1"/>
  <c r="I604" i="1"/>
  <c r="H604" i="1"/>
  <c r="L601" i="1"/>
  <c r="K601" i="1"/>
  <c r="J601" i="1"/>
  <c r="M601" i="1" s="1"/>
  <c r="I601" i="1"/>
  <c r="H601" i="1"/>
  <c r="L598" i="1"/>
  <c r="K598" i="1"/>
  <c r="J598" i="1"/>
  <c r="I598" i="1"/>
  <c r="H598" i="1"/>
  <c r="L594" i="1"/>
  <c r="K594" i="1"/>
  <c r="J594" i="1"/>
  <c r="M594" i="1" s="1"/>
  <c r="I594" i="1"/>
  <c r="H594" i="1"/>
  <c r="L591" i="1"/>
  <c r="K591" i="1"/>
  <c r="J591" i="1"/>
  <c r="I591" i="1"/>
  <c r="H591" i="1"/>
  <c r="L586" i="1"/>
  <c r="K586" i="1"/>
  <c r="J586" i="1"/>
  <c r="I586" i="1"/>
  <c r="H586" i="1"/>
  <c r="L583" i="1"/>
  <c r="K583" i="1"/>
  <c r="J583" i="1"/>
  <c r="M583" i="1" s="1"/>
  <c r="I583" i="1"/>
  <c r="H583" i="1"/>
  <c r="L579" i="1"/>
  <c r="K579" i="1"/>
  <c r="J579" i="1"/>
  <c r="I579" i="1"/>
  <c r="H579" i="1"/>
  <c r="L575" i="1"/>
  <c r="K575" i="1"/>
  <c r="J575" i="1"/>
  <c r="I575" i="1"/>
  <c r="H575" i="1"/>
  <c r="L572" i="1"/>
  <c r="K572" i="1"/>
  <c r="J572" i="1"/>
  <c r="I572" i="1"/>
  <c r="H572" i="1"/>
  <c r="L569" i="1"/>
  <c r="K569" i="1"/>
  <c r="J569" i="1"/>
  <c r="I569" i="1"/>
  <c r="H569" i="1"/>
  <c r="L566" i="1"/>
  <c r="K566" i="1"/>
  <c r="J566" i="1"/>
  <c r="I566" i="1"/>
  <c r="H566" i="1"/>
  <c r="L556" i="1"/>
  <c r="K556" i="1"/>
  <c r="J556" i="1"/>
  <c r="I556" i="1"/>
  <c r="H556" i="1"/>
  <c r="L553" i="1"/>
  <c r="K553" i="1"/>
  <c r="J553" i="1"/>
  <c r="M553" i="1" s="1"/>
  <c r="I553" i="1"/>
  <c r="H553" i="1"/>
  <c r="L549" i="1"/>
  <c r="K549" i="1"/>
  <c r="J549" i="1"/>
  <c r="I549" i="1"/>
  <c r="H549" i="1"/>
  <c r="L545" i="1"/>
  <c r="K545" i="1"/>
  <c r="J545" i="1"/>
  <c r="M545" i="1" s="1"/>
  <c r="I545" i="1"/>
  <c r="H545" i="1"/>
  <c r="L541" i="1"/>
  <c r="K541" i="1"/>
  <c r="J541" i="1"/>
  <c r="M541" i="1" s="1"/>
  <c r="I541" i="1"/>
  <c r="H541" i="1"/>
  <c r="L538" i="1"/>
  <c r="K538" i="1"/>
  <c r="J538" i="1"/>
  <c r="I538" i="1"/>
  <c r="H538" i="1"/>
  <c r="L535" i="1"/>
  <c r="K535" i="1"/>
  <c r="J535" i="1"/>
  <c r="I535" i="1"/>
  <c r="H535" i="1"/>
  <c r="L532" i="1"/>
  <c r="K532" i="1"/>
  <c r="J532" i="1"/>
  <c r="I532" i="1"/>
  <c r="H532" i="1"/>
  <c r="L529" i="1"/>
  <c r="K529" i="1"/>
  <c r="J529" i="1"/>
  <c r="I529" i="1"/>
  <c r="H529" i="1"/>
  <c r="L526" i="1"/>
  <c r="K526" i="1"/>
  <c r="J526" i="1"/>
  <c r="I526" i="1"/>
  <c r="H526" i="1"/>
  <c r="L523" i="1"/>
  <c r="K523" i="1"/>
  <c r="J523" i="1"/>
  <c r="M523" i="1" s="1"/>
  <c r="I523" i="1"/>
  <c r="H523" i="1"/>
  <c r="L520" i="1"/>
  <c r="K520" i="1"/>
  <c r="J520" i="1"/>
  <c r="I520" i="1"/>
  <c r="H520" i="1"/>
  <c r="L517" i="1"/>
  <c r="K517" i="1"/>
  <c r="J517" i="1"/>
  <c r="I517" i="1"/>
  <c r="H517" i="1"/>
  <c r="L514" i="1"/>
  <c r="K514" i="1"/>
  <c r="J514" i="1"/>
  <c r="M514" i="1" s="1"/>
  <c r="I514" i="1"/>
  <c r="H514" i="1"/>
  <c r="L511" i="1"/>
  <c r="K511" i="1"/>
  <c r="J511" i="1"/>
  <c r="I511" i="1"/>
  <c r="H511" i="1"/>
  <c r="L506" i="1"/>
  <c r="K506" i="1"/>
  <c r="J506" i="1"/>
  <c r="I506" i="1"/>
  <c r="H506" i="1"/>
  <c r="L503" i="1"/>
  <c r="K503" i="1"/>
  <c r="J503" i="1"/>
  <c r="M503" i="1" s="1"/>
  <c r="I503" i="1"/>
  <c r="H503" i="1"/>
  <c r="L494" i="1"/>
  <c r="K494" i="1"/>
  <c r="J494" i="1"/>
  <c r="I494" i="1"/>
  <c r="H494" i="1"/>
  <c r="L491" i="1"/>
  <c r="K491" i="1"/>
  <c r="J491" i="1"/>
  <c r="M491" i="1" s="1"/>
  <c r="I491" i="1"/>
  <c r="H491" i="1"/>
  <c r="L488" i="1"/>
  <c r="K488" i="1"/>
  <c r="J488" i="1"/>
  <c r="M488" i="1" s="1"/>
  <c r="I488" i="1"/>
  <c r="H488" i="1"/>
  <c r="L485" i="1"/>
  <c r="K485" i="1"/>
  <c r="J485" i="1"/>
  <c r="I485" i="1"/>
  <c r="H485" i="1"/>
  <c r="L482" i="1"/>
  <c r="K482" i="1"/>
  <c r="J482" i="1"/>
  <c r="I482" i="1"/>
  <c r="H482" i="1"/>
  <c r="L479" i="1"/>
  <c r="K479" i="1"/>
  <c r="J479" i="1"/>
  <c r="I479" i="1"/>
  <c r="H479" i="1"/>
  <c r="L476" i="1"/>
  <c r="K476" i="1"/>
  <c r="J476" i="1"/>
  <c r="I476" i="1"/>
  <c r="H476" i="1"/>
  <c r="L473" i="1"/>
  <c r="K473" i="1"/>
  <c r="J473" i="1"/>
  <c r="I473" i="1"/>
  <c r="H473" i="1"/>
  <c r="L470" i="1"/>
  <c r="K470" i="1"/>
  <c r="J470" i="1"/>
  <c r="M470" i="1" s="1"/>
  <c r="I470" i="1"/>
  <c r="H470" i="1"/>
  <c r="L467" i="1"/>
  <c r="K467" i="1"/>
  <c r="J467" i="1"/>
  <c r="I467" i="1"/>
  <c r="H467" i="1"/>
  <c r="L464" i="1"/>
  <c r="K464" i="1"/>
  <c r="J464" i="1"/>
  <c r="I464" i="1"/>
  <c r="H464" i="1"/>
  <c r="L461" i="1"/>
  <c r="K461" i="1"/>
  <c r="J461" i="1"/>
  <c r="M461" i="1" s="1"/>
  <c r="I461" i="1"/>
  <c r="H461" i="1"/>
  <c r="L451" i="1"/>
  <c r="K451" i="1"/>
  <c r="J451" i="1"/>
  <c r="I451" i="1"/>
  <c r="H451" i="1"/>
  <c r="L448" i="1"/>
  <c r="K448" i="1"/>
  <c r="J448" i="1"/>
  <c r="M448" i="1" s="1"/>
  <c r="I448" i="1"/>
  <c r="H448" i="1"/>
  <c r="L445" i="1"/>
  <c r="K445" i="1"/>
  <c r="J445" i="1"/>
  <c r="M445" i="1" s="1"/>
  <c r="I445" i="1"/>
  <c r="H445" i="1"/>
  <c r="L438" i="1"/>
  <c r="K438" i="1"/>
  <c r="J438" i="1"/>
  <c r="I438" i="1"/>
  <c r="H438" i="1"/>
  <c r="L435" i="1"/>
  <c r="K435" i="1"/>
  <c r="J435" i="1"/>
  <c r="I435" i="1"/>
  <c r="H435" i="1"/>
  <c r="L432" i="1"/>
  <c r="K432" i="1"/>
  <c r="J432" i="1"/>
  <c r="I432" i="1"/>
  <c r="H432" i="1"/>
  <c r="L429" i="1"/>
  <c r="K429" i="1"/>
  <c r="J429" i="1"/>
  <c r="I429" i="1"/>
  <c r="H429" i="1"/>
  <c r="L372" i="1"/>
  <c r="K372" i="1"/>
  <c r="J372" i="1"/>
  <c r="I372" i="1"/>
  <c r="H372" i="1"/>
  <c r="L369" i="1"/>
  <c r="K369" i="1"/>
  <c r="J369" i="1"/>
  <c r="M369" i="1" s="1"/>
  <c r="I369" i="1"/>
  <c r="H369" i="1"/>
  <c r="L366" i="1"/>
  <c r="K366" i="1"/>
  <c r="J366" i="1"/>
  <c r="I366" i="1"/>
  <c r="H366" i="1"/>
  <c r="L363" i="1"/>
  <c r="K363" i="1"/>
  <c r="J363" i="1"/>
  <c r="I363" i="1"/>
  <c r="H363" i="1"/>
  <c r="L360" i="1"/>
  <c r="K360" i="1"/>
  <c r="J360" i="1"/>
  <c r="I360" i="1"/>
  <c r="H360" i="1"/>
  <c r="L357" i="1"/>
  <c r="K357" i="1"/>
  <c r="J357" i="1"/>
  <c r="I357" i="1"/>
  <c r="H357" i="1"/>
  <c r="L354" i="1"/>
  <c r="K354" i="1"/>
  <c r="J354" i="1"/>
  <c r="M354" i="1" s="1"/>
  <c r="I354" i="1"/>
  <c r="H354" i="1"/>
  <c r="L351" i="1"/>
  <c r="K351" i="1"/>
  <c r="J351" i="1"/>
  <c r="M351" i="1" s="1"/>
  <c r="I351" i="1"/>
  <c r="H351" i="1"/>
  <c r="L346" i="1"/>
  <c r="K346" i="1"/>
  <c r="J346" i="1"/>
  <c r="I346" i="1"/>
  <c r="H346" i="1"/>
  <c r="L339" i="1"/>
  <c r="K339" i="1"/>
  <c r="J339" i="1"/>
  <c r="I339" i="1"/>
  <c r="H339" i="1"/>
  <c r="L336" i="1"/>
  <c r="K336" i="1"/>
  <c r="J336" i="1"/>
  <c r="I336" i="1"/>
  <c r="H336" i="1"/>
  <c r="L333" i="1"/>
  <c r="K333" i="1"/>
  <c r="J333" i="1"/>
  <c r="I333" i="1"/>
  <c r="H333" i="1"/>
  <c r="L330" i="1"/>
  <c r="K330" i="1"/>
  <c r="J330" i="1"/>
  <c r="M330" i="1" s="1"/>
  <c r="I330" i="1"/>
  <c r="H330" i="1"/>
  <c r="L325" i="1"/>
  <c r="K325" i="1"/>
  <c r="J325" i="1"/>
  <c r="I325" i="1"/>
  <c r="H325" i="1"/>
  <c r="L322" i="1"/>
  <c r="K322" i="1"/>
  <c r="J322" i="1"/>
  <c r="I322" i="1"/>
  <c r="H322" i="1"/>
  <c r="L319" i="1"/>
  <c r="K319" i="1"/>
  <c r="J319" i="1"/>
  <c r="I319" i="1"/>
  <c r="H319" i="1"/>
  <c r="L316" i="1"/>
  <c r="K316" i="1"/>
  <c r="J316" i="1"/>
  <c r="I316" i="1"/>
  <c r="H316" i="1"/>
  <c r="L304" i="1"/>
  <c r="K304" i="1"/>
  <c r="J304" i="1"/>
  <c r="I304" i="1"/>
  <c r="H304" i="1"/>
  <c r="L301" i="1"/>
  <c r="K301" i="1"/>
  <c r="J301" i="1"/>
  <c r="M301" i="1" s="1"/>
  <c r="I301" i="1"/>
  <c r="H301" i="1"/>
  <c r="L298" i="1"/>
  <c r="K298" i="1"/>
  <c r="J298" i="1"/>
  <c r="M298" i="1" s="1"/>
  <c r="I298" i="1"/>
  <c r="H298" i="1"/>
  <c r="O298" i="1" s="1"/>
  <c r="L295" i="1"/>
  <c r="K295" i="1"/>
  <c r="J295" i="1"/>
  <c r="I295" i="1"/>
  <c r="H295" i="1"/>
  <c r="L292" i="1"/>
  <c r="K292" i="1"/>
  <c r="J292" i="1"/>
  <c r="M292" i="1" s="1"/>
  <c r="I292" i="1"/>
  <c r="H292" i="1"/>
  <c r="L289" i="1"/>
  <c r="K289" i="1"/>
  <c r="J289" i="1"/>
  <c r="I289" i="1"/>
  <c r="H289" i="1"/>
  <c r="L286" i="1"/>
  <c r="K286" i="1"/>
  <c r="J286" i="1"/>
  <c r="M286" i="1" s="1"/>
  <c r="I286" i="1"/>
  <c r="H286" i="1"/>
  <c r="L281" i="1"/>
  <c r="K281" i="1"/>
  <c r="J281" i="1"/>
  <c r="M281" i="1" s="1"/>
  <c r="I281" i="1"/>
  <c r="H281" i="1"/>
  <c r="L268" i="1"/>
  <c r="K268" i="1"/>
  <c r="J268" i="1"/>
  <c r="M268" i="1" s="1"/>
  <c r="I268" i="1"/>
  <c r="H268" i="1"/>
  <c r="L263" i="1"/>
  <c r="K263" i="1"/>
  <c r="J263" i="1"/>
  <c r="I263" i="1"/>
  <c r="H263" i="1"/>
  <c r="L260" i="1"/>
  <c r="K260" i="1"/>
  <c r="J260" i="1"/>
  <c r="I260" i="1"/>
  <c r="H260" i="1"/>
  <c r="L257" i="1"/>
  <c r="K257" i="1"/>
  <c r="J257" i="1"/>
  <c r="M257" i="1" s="1"/>
  <c r="I257" i="1"/>
  <c r="H257" i="1"/>
  <c r="L239" i="1"/>
  <c r="K239" i="1"/>
  <c r="J239" i="1"/>
  <c r="I239" i="1"/>
  <c r="H239" i="1"/>
  <c r="L236" i="1"/>
  <c r="K236" i="1"/>
  <c r="J236" i="1"/>
  <c r="I236" i="1"/>
  <c r="H236" i="1"/>
  <c r="L233" i="1"/>
  <c r="K233" i="1"/>
  <c r="J233" i="1"/>
  <c r="M233" i="1" s="1"/>
  <c r="I233" i="1"/>
  <c r="H233" i="1"/>
  <c r="L230" i="1"/>
  <c r="K230" i="1"/>
  <c r="J230" i="1"/>
  <c r="M230" i="1" s="1"/>
  <c r="I230" i="1"/>
  <c r="H230" i="1"/>
  <c r="L192" i="1"/>
  <c r="K192" i="1"/>
  <c r="J192" i="1"/>
  <c r="M192" i="1" s="1"/>
  <c r="I192" i="1"/>
  <c r="H192" i="1"/>
  <c r="L189" i="1"/>
  <c r="K189" i="1"/>
  <c r="J189" i="1"/>
  <c r="M189" i="1" s="1"/>
  <c r="I189" i="1"/>
  <c r="H189" i="1"/>
  <c r="L186" i="1"/>
  <c r="K186" i="1"/>
  <c r="J186" i="1"/>
  <c r="M186" i="1" s="1"/>
  <c r="I186" i="1"/>
  <c r="H186" i="1"/>
  <c r="L183" i="1"/>
  <c r="K183" i="1"/>
  <c r="J183" i="1"/>
  <c r="M183" i="1" s="1"/>
  <c r="I183" i="1"/>
  <c r="H183" i="1"/>
  <c r="L180" i="1"/>
  <c r="K180" i="1"/>
  <c r="J180" i="1"/>
  <c r="M180" i="1" s="1"/>
  <c r="I180" i="1"/>
  <c r="H180" i="1"/>
  <c r="L176" i="1"/>
  <c r="K176" i="1"/>
  <c r="J176" i="1"/>
  <c r="I176" i="1"/>
  <c r="H176" i="1"/>
  <c r="L173" i="1"/>
  <c r="K173" i="1"/>
  <c r="J173" i="1"/>
  <c r="M173" i="1" s="1"/>
  <c r="I173" i="1"/>
  <c r="H173" i="1"/>
  <c r="L170" i="1"/>
  <c r="K170" i="1"/>
  <c r="J170" i="1"/>
  <c r="M170" i="1" s="1"/>
  <c r="I170" i="1"/>
  <c r="H170" i="1"/>
  <c r="L163" i="1"/>
  <c r="K163" i="1"/>
  <c r="J163" i="1"/>
  <c r="I163" i="1"/>
  <c r="H163" i="1"/>
  <c r="L159" i="1"/>
  <c r="K159" i="1"/>
  <c r="J159" i="1"/>
  <c r="I159" i="1"/>
  <c r="H159" i="1"/>
  <c r="L156" i="1"/>
  <c r="K156" i="1"/>
  <c r="J156" i="1"/>
  <c r="M156" i="1" s="1"/>
  <c r="I156" i="1"/>
  <c r="H156" i="1"/>
  <c r="L135" i="1"/>
  <c r="K135" i="1"/>
  <c r="J135" i="1"/>
  <c r="I135" i="1"/>
  <c r="H135" i="1"/>
  <c r="L132" i="1"/>
  <c r="K132" i="1"/>
  <c r="J132" i="1"/>
  <c r="M132" i="1" s="1"/>
  <c r="I132" i="1"/>
  <c r="H132" i="1"/>
  <c r="L129" i="1"/>
  <c r="K129" i="1"/>
  <c r="J129" i="1"/>
  <c r="I129" i="1"/>
  <c r="H129" i="1"/>
  <c r="L126" i="1"/>
  <c r="K126" i="1"/>
  <c r="J126" i="1"/>
  <c r="I126" i="1"/>
  <c r="H126" i="1"/>
  <c r="L123" i="1"/>
  <c r="K123" i="1"/>
  <c r="J123" i="1"/>
  <c r="M123" i="1" s="1"/>
  <c r="I123" i="1"/>
  <c r="N123" i="1" s="1"/>
  <c r="H123" i="1"/>
  <c r="L119" i="1"/>
  <c r="K119" i="1"/>
  <c r="J119" i="1"/>
  <c r="M119" i="1" s="1"/>
  <c r="I119" i="1"/>
  <c r="H119" i="1"/>
  <c r="L114" i="1"/>
  <c r="K114" i="1"/>
  <c r="J114" i="1"/>
  <c r="I114" i="1"/>
  <c r="H114" i="1"/>
  <c r="L111" i="1"/>
  <c r="K111" i="1"/>
  <c r="J111" i="1"/>
  <c r="M111" i="1" s="1"/>
  <c r="I111" i="1"/>
  <c r="H111" i="1"/>
  <c r="L108" i="1"/>
  <c r="K108" i="1"/>
  <c r="J108" i="1"/>
  <c r="I108" i="1"/>
  <c r="H108" i="1"/>
  <c r="L100" i="1"/>
  <c r="K100" i="1"/>
  <c r="J100" i="1"/>
  <c r="I100" i="1"/>
  <c r="H100" i="1"/>
  <c r="L97" i="1"/>
  <c r="K97" i="1"/>
  <c r="J97" i="1"/>
  <c r="M97" i="1" s="1"/>
  <c r="I97" i="1"/>
  <c r="H97" i="1"/>
  <c r="L93" i="1"/>
  <c r="K93" i="1"/>
  <c r="J93" i="1"/>
  <c r="M93" i="1" s="1"/>
  <c r="I93" i="1"/>
  <c r="H93" i="1"/>
  <c r="L89" i="1"/>
  <c r="K89" i="1"/>
  <c r="J89" i="1"/>
  <c r="I89" i="1"/>
  <c r="H89" i="1"/>
  <c r="L86" i="1"/>
  <c r="K86" i="1"/>
  <c r="J86" i="1"/>
  <c r="M86" i="1" s="1"/>
  <c r="I86" i="1"/>
  <c r="H86" i="1"/>
  <c r="L83" i="1"/>
  <c r="K83" i="1"/>
  <c r="J83" i="1"/>
  <c r="I83" i="1"/>
  <c r="H83" i="1"/>
  <c r="L80" i="1"/>
  <c r="K80" i="1"/>
  <c r="J80" i="1"/>
  <c r="I80" i="1"/>
  <c r="H80" i="1"/>
  <c r="L72" i="1"/>
  <c r="K72" i="1"/>
  <c r="J72" i="1"/>
  <c r="M72" i="1" s="1"/>
  <c r="I72" i="1"/>
  <c r="H72" i="1"/>
  <c r="L66" i="1"/>
  <c r="K66" i="1"/>
  <c r="J66" i="1"/>
  <c r="M66" i="1" s="1"/>
  <c r="I66" i="1"/>
  <c r="H66" i="1"/>
  <c r="L59" i="1"/>
  <c r="K59" i="1"/>
  <c r="J59" i="1"/>
  <c r="I59" i="1"/>
  <c r="H59" i="1"/>
  <c r="L56" i="1"/>
  <c r="K56" i="1"/>
  <c r="J56" i="1"/>
  <c r="I56" i="1"/>
  <c r="H56" i="1"/>
  <c r="L37" i="1"/>
  <c r="K37" i="1"/>
  <c r="J37" i="1"/>
  <c r="I37" i="1"/>
  <c r="H37" i="1"/>
  <c r="L30" i="1"/>
  <c r="K30" i="1"/>
  <c r="J30" i="1"/>
  <c r="M30" i="1" s="1"/>
  <c r="I30" i="1"/>
  <c r="H30" i="1"/>
  <c r="L27" i="1"/>
  <c r="K27" i="1"/>
  <c r="J27" i="1"/>
  <c r="M27" i="1" s="1"/>
  <c r="I27" i="1"/>
  <c r="H27" i="1"/>
  <c r="L24" i="1"/>
  <c r="K24" i="1"/>
  <c r="J24" i="1"/>
  <c r="M24" i="1" s="1"/>
  <c r="I24" i="1"/>
  <c r="H24" i="1"/>
  <c r="L20" i="1"/>
  <c r="K20" i="1"/>
  <c r="J20" i="1"/>
  <c r="I20" i="1"/>
  <c r="H20" i="1"/>
  <c r="L17" i="1"/>
  <c r="K17" i="1"/>
  <c r="J17" i="1"/>
  <c r="M17" i="1" s="1"/>
  <c r="I17" i="1"/>
  <c r="H17" i="1"/>
  <c r="L14" i="1"/>
  <c r="K14" i="1"/>
  <c r="J14" i="1"/>
  <c r="M14" i="1" s="1"/>
  <c r="I14" i="1"/>
  <c r="H14" i="1"/>
  <c r="L11" i="1"/>
  <c r="K11" i="1"/>
  <c r="J11" i="1"/>
  <c r="I11" i="1"/>
  <c r="H11" i="1"/>
  <c r="L7" i="1"/>
  <c r="K7" i="1"/>
  <c r="J7" i="1"/>
  <c r="M7" i="1" s="1"/>
  <c r="I7" i="1"/>
  <c r="H7" i="1"/>
  <c r="L4" i="1"/>
  <c r="K4" i="1"/>
  <c r="J4" i="1"/>
  <c r="I4" i="1"/>
  <c r="H4" i="1"/>
  <c r="O625" i="1" l="1"/>
  <c r="N435" i="1"/>
  <c r="N572" i="1"/>
  <c r="N625" i="1"/>
  <c r="O319" i="1"/>
  <c r="N268" i="1"/>
  <c r="N325" i="1"/>
  <c r="N369" i="1"/>
  <c r="N553" i="1"/>
  <c r="N699" i="1"/>
  <c r="O670" i="1"/>
  <c r="O14" i="1"/>
  <c r="O108" i="1"/>
  <c r="O170" i="1"/>
  <c r="O316" i="1"/>
  <c r="O461" i="1"/>
  <c r="O645" i="1"/>
  <c r="O690" i="1"/>
  <c r="O879" i="1"/>
  <c r="N826" i="1"/>
  <c r="O260" i="1"/>
  <c r="N506" i="1"/>
  <c r="O336" i="1"/>
  <c r="N715" i="1"/>
  <c r="O304" i="1"/>
  <c r="O357" i="1"/>
  <c r="O473" i="1"/>
  <c r="O842" i="1"/>
  <c r="N163" i="1"/>
  <c r="O494" i="1"/>
  <c r="N812" i="1"/>
  <c r="M506" i="1"/>
  <c r="O832" i="1"/>
  <c r="N93" i="1"/>
  <c r="O123" i="1"/>
  <c r="N129" i="1"/>
  <c r="N451" i="1"/>
  <c r="N569" i="1"/>
  <c r="N556" i="1"/>
  <c r="O114" i="1"/>
  <c r="O176" i="1"/>
  <c r="N11" i="1"/>
  <c r="O126" i="1"/>
  <c r="O333" i="1"/>
  <c r="O429" i="1"/>
  <c r="N236" i="1"/>
  <c r="O535" i="1"/>
  <c r="N765" i="1"/>
  <c r="O872" i="1"/>
  <c r="N829" i="1"/>
  <c r="N882" i="1"/>
  <c r="M260" i="1"/>
  <c r="N628" i="1"/>
  <c r="N866" i="1"/>
  <c r="O802" i="1"/>
  <c r="N239" i="1"/>
  <c r="O730" i="1"/>
  <c r="M473" i="1"/>
  <c r="O579" i="1"/>
  <c r="O631" i="1"/>
  <c r="O673" i="1"/>
  <c r="O812" i="1"/>
  <c r="N233" i="1"/>
  <c r="N14" i="1"/>
  <c r="N17" i="1"/>
  <c r="O351" i="1"/>
  <c r="N594" i="1"/>
  <c r="N281" i="1"/>
  <c r="N541" i="1"/>
  <c r="N679" i="1"/>
  <c r="O4" i="1"/>
  <c r="N354" i="1"/>
  <c r="N491" i="1"/>
  <c r="N583" i="1"/>
  <c r="N683" i="1"/>
  <c r="N872" i="1"/>
  <c r="N461" i="1"/>
  <c r="O476" i="1"/>
  <c r="M476" i="1"/>
  <c r="M520" i="1"/>
  <c r="N520" i="1"/>
  <c r="N618" i="1"/>
  <c r="M618" i="1"/>
  <c r="N662" i="1"/>
  <c r="M662" i="1"/>
  <c r="M846" i="1"/>
  <c r="N846" i="1"/>
  <c r="O301" i="1"/>
  <c r="N97" i="1"/>
  <c r="M333" i="1"/>
  <c r="M11" i="1"/>
  <c r="N816" i="1"/>
  <c r="N783" i="1"/>
  <c r="M126" i="1"/>
  <c r="O491" i="1"/>
  <c r="N511" i="1"/>
  <c r="N652" i="1"/>
  <c r="O886" i="1"/>
  <c r="N886" i="1"/>
  <c r="M872" i="1"/>
  <c r="M579" i="1"/>
  <c r="N535" i="1"/>
  <c r="O17" i="1"/>
  <c r="O186" i="1"/>
  <c r="O526" i="1"/>
  <c r="M526" i="1"/>
  <c r="O566" i="1"/>
  <c r="O572" i="1"/>
  <c r="O618" i="1"/>
  <c r="O783" i="1"/>
  <c r="O846" i="1"/>
  <c r="M812" i="1"/>
  <c r="O233" i="1"/>
  <c r="M159" i="1"/>
  <c r="O159" i="1"/>
  <c r="O236" i="1"/>
  <c r="M236" i="1"/>
  <c r="N448" i="1"/>
  <c r="N639" i="1"/>
  <c r="M639" i="1"/>
  <c r="M727" i="1"/>
  <c r="N727" i="1"/>
  <c r="O553" i="1"/>
  <c r="N579" i="1"/>
  <c r="N488" i="1"/>
  <c r="M535" i="1"/>
  <c r="O11" i="1"/>
  <c r="O27" i="1"/>
  <c r="N80" i="1"/>
  <c r="M108" i="1"/>
  <c r="N108" i="1"/>
  <c r="O354" i="1"/>
  <c r="N360" i="1"/>
  <c r="O448" i="1"/>
  <c r="O583" i="1"/>
  <c r="O639" i="1"/>
  <c r="N645" i="1"/>
  <c r="M645" i="1"/>
  <c r="O683" i="1"/>
  <c r="N712" i="1"/>
  <c r="O727" i="1"/>
  <c r="O816" i="1"/>
  <c r="N4" i="1"/>
  <c r="O325" i="1"/>
  <c r="N601" i="1"/>
  <c r="N655" i="1"/>
  <c r="N776" i="1"/>
  <c r="N839" i="1"/>
  <c r="O180" i="1"/>
  <c r="N438" i="1"/>
  <c r="O866" i="1"/>
  <c r="O776" i="1"/>
  <c r="O601" i="1"/>
  <c r="O506" i="1"/>
  <c r="O829" i="1"/>
  <c r="O882" i="1"/>
  <c r="M4" i="1"/>
  <c r="N180" i="1"/>
  <c r="N66" i="1"/>
  <c r="O369" i="1"/>
  <c r="O93" i="1"/>
  <c r="O445" i="1"/>
  <c r="O724" i="1"/>
  <c r="M325" i="1"/>
  <c r="O655" i="1"/>
  <c r="N156" i="1"/>
  <c r="N351" i="1"/>
  <c r="M839" i="1"/>
  <c r="O281" i="1"/>
  <c r="O268" i="1"/>
  <c r="M59" i="1"/>
  <c r="O59" i="1"/>
  <c r="M263" i="1"/>
  <c r="O263" i="1"/>
  <c r="N263" i="1"/>
  <c r="M322" i="1"/>
  <c r="O322" i="1"/>
  <c r="N322" i="1"/>
  <c r="N366" i="1"/>
  <c r="M366" i="1"/>
  <c r="O366" i="1"/>
  <c r="M467" i="1"/>
  <c r="O467" i="1"/>
  <c r="O549" i="1"/>
  <c r="N549" i="1"/>
  <c r="M549" i="1"/>
  <c r="M598" i="1"/>
  <c r="O598" i="1"/>
  <c r="N598" i="1"/>
  <c r="O696" i="1"/>
  <c r="N696" i="1"/>
  <c r="M696" i="1"/>
  <c r="N773" i="1"/>
  <c r="O773" i="1"/>
  <c r="M773" i="1"/>
  <c r="N292" i="1"/>
  <c r="O511" i="1"/>
  <c r="N832" i="1"/>
  <c r="O826" i="1"/>
  <c r="N176" i="1"/>
  <c r="M832" i="1"/>
  <c r="M20" i="1"/>
  <c r="O20" i="1"/>
  <c r="N20" i="1"/>
  <c r="M89" i="1"/>
  <c r="N89" i="1"/>
  <c r="O135" i="1"/>
  <c r="M135" i="1"/>
  <c r="O230" i="1"/>
  <c r="N230" i="1"/>
  <c r="O295" i="1"/>
  <c r="M295" i="1"/>
  <c r="N295" i="1"/>
  <c r="M346" i="1"/>
  <c r="O346" i="1"/>
  <c r="N485" i="1"/>
  <c r="O485" i="1"/>
  <c r="M485" i="1"/>
  <c r="N529" i="1"/>
  <c r="O529" i="1"/>
  <c r="N575" i="1"/>
  <c r="O575" i="1"/>
  <c r="M575" i="1"/>
  <c r="M628" i="1"/>
  <c r="O628" i="1"/>
  <c r="O676" i="1"/>
  <c r="N676" i="1"/>
  <c r="M676" i="1"/>
  <c r="N721" i="1"/>
  <c r="O721" i="1"/>
  <c r="M809" i="1"/>
  <c r="O809" i="1"/>
  <c r="N809" i="1"/>
  <c r="O652" i="1"/>
  <c r="O89" i="1"/>
  <c r="N346" i="1"/>
  <c r="O56" i="1"/>
  <c r="N56" i="1"/>
  <c r="O173" i="1"/>
  <c r="N173" i="1"/>
  <c r="N260" i="1"/>
  <c r="N319" i="1"/>
  <c r="M319" i="1"/>
  <c r="M363" i="1"/>
  <c r="O363" i="1"/>
  <c r="O464" i="1"/>
  <c r="N464" i="1"/>
  <c r="M464" i="1"/>
  <c r="N545" i="1"/>
  <c r="O545" i="1"/>
  <c r="O648" i="1"/>
  <c r="N648" i="1"/>
  <c r="M648" i="1"/>
  <c r="O693" i="1"/>
  <c r="N693" i="1"/>
  <c r="M693" i="1"/>
  <c r="M770" i="1"/>
  <c r="O770" i="1"/>
  <c r="N770" i="1"/>
  <c r="M882" i="1"/>
  <c r="M829" i="1"/>
  <c r="M652" i="1"/>
  <c r="M114" i="1"/>
  <c r="M56" i="1"/>
  <c r="O594" i="1"/>
  <c r="O438" i="1"/>
  <c r="N83" i="1"/>
  <c r="O83" i="1"/>
  <c r="M83" i="1"/>
  <c r="O129" i="1"/>
  <c r="N289" i="1"/>
  <c r="O289" i="1"/>
  <c r="M289" i="1"/>
  <c r="M336" i="1"/>
  <c r="N336" i="1"/>
  <c r="M432" i="1"/>
  <c r="O432" i="1"/>
  <c r="O479" i="1"/>
  <c r="M479" i="1"/>
  <c r="N479" i="1"/>
  <c r="N523" i="1"/>
  <c r="O523" i="1"/>
  <c r="O569" i="1"/>
  <c r="M569" i="1"/>
  <c r="N621" i="1"/>
  <c r="O621" i="1"/>
  <c r="M621" i="1"/>
  <c r="N670" i="1"/>
  <c r="M715" i="1"/>
  <c r="O715" i="1"/>
  <c r="M802" i="1"/>
  <c r="N802" i="1"/>
  <c r="N853" i="1"/>
  <c r="M853" i="1"/>
  <c r="O853" i="1"/>
  <c r="M511" i="1"/>
  <c r="M438" i="1"/>
  <c r="N467" i="1"/>
  <c r="N432" i="1"/>
  <c r="O30" i="1"/>
  <c r="M163" i="1"/>
  <c r="O163" i="1"/>
  <c r="N304" i="1"/>
  <c r="M304" i="1"/>
  <c r="N357" i="1"/>
  <c r="M357" i="1"/>
  <c r="M451" i="1"/>
  <c r="O451" i="1"/>
  <c r="O538" i="1"/>
  <c r="N538" i="1"/>
  <c r="M538" i="1"/>
  <c r="O586" i="1"/>
  <c r="N586" i="1"/>
  <c r="M586" i="1"/>
  <c r="O642" i="1"/>
  <c r="N642" i="1"/>
  <c r="M642" i="1"/>
  <c r="N687" i="1"/>
  <c r="M730" i="1"/>
  <c r="N730" i="1"/>
  <c r="O823" i="1"/>
  <c r="N823" i="1"/>
  <c r="M823" i="1"/>
  <c r="O875" i="1"/>
  <c r="N875" i="1"/>
  <c r="M687" i="1"/>
  <c r="M176" i="1"/>
  <c r="N363" i="1"/>
  <c r="N114" i="1"/>
  <c r="N59" i="1"/>
  <c r="N30" i="1"/>
  <c r="N111" i="1"/>
  <c r="O111" i="1"/>
  <c r="N100" i="1"/>
  <c r="O100" i="1"/>
  <c r="M100" i="1"/>
  <c r="M239" i="1"/>
  <c r="O239" i="1"/>
  <c r="N494" i="1"/>
  <c r="N517" i="1"/>
  <c r="O604" i="1"/>
  <c r="O702" i="1"/>
  <c r="O779" i="1"/>
  <c r="N842" i="1"/>
  <c r="M529" i="1"/>
  <c r="M494" i="1"/>
  <c r="M129" i="1"/>
  <c r="O687" i="1"/>
  <c r="N135" i="1"/>
  <c r="O86" i="1"/>
  <c r="N86" i="1"/>
  <c r="N132" i="1"/>
  <c r="O192" i="1"/>
  <c r="N192" i="1"/>
  <c r="M339" i="1"/>
  <c r="O339" i="1"/>
  <c r="N339" i="1"/>
  <c r="M435" i="1"/>
  <c r="O435" i="1"/>
  <c r="O482" i="1"/>
  <c r="N482" i="1"/>
  <c r="M482" i="1"/>
  <c r="N526" i="1"/>
  <c r="N673" i="1"/>
  <c r="N718" i="1"/>
  <c r="M718" i="1"/>
  <c r="N805" i="1"/>
  <c r="M805" i="1"/>
  <c r="M856" i="1"/>
  <c r="O856" i="1"/>
  <c r="N856" i="1"/>
  <c r="M572" i="1"/>
  <c r="M517" i="1"/>
  <c r="N37" i="1"/>
  <c r="O37" i="1"/>
  <c r="M37" i="1"/>
  <c r="N170" i="1"/>
  <c r="O257" i="1"/>
  <c r="N257" i="1"/>
  <c r="N316" i="1"/>
  <c r="M360" i="1"/>
  <c r="O360" i="1"/>
  <c r="O503" i="1"/>
  <c r="O541" i="1"/>
  <c r="N591" i="1"/>
  <c r="O591" i="1"/>
  <c r="N690" i="1"/>
  <c r="M765" i="1"/>
  <c r="O765" i="1"/>
  <c r="N879" i="1"/>
  <c r="M673" i="1"/>
  <c r="O718" i="1"/>
  <c r="O132" i="1"/>
  <c r="N286" i="1"/>
  <c r="N566" i="1"/>
  <c r="O662" i="1"/>
  <c r="O712" i="1"/>
  <c r="M690" i="1"/>
  <c r="M316" i="1"/>
  <c r="O805" i="1"/>
  <c r="O72" i="1"/>
  <c r="N330" i="1"/>
  <c r="O7" i="1"/>
  <c r="N7" i="1"/>
  <c r="N183" i="1"/>
  <c r="O183" i="1"/>
  <c r="M372" i="1"/>
  <c r="O372" i="1"/>
  <c r="N372" i="1"/>
  <c r="N473" i="1"/>
  <c r="O517" i="1"/>
  <c r="M556" i="1"/>
  <c r="O556" i="1"/>
  <c r="M604" i="1"/>
  <c r="N604" i="1"/>
  <c r="O659" i="1"/>
  <c r="N659" i="1"/>
  <c r="N702" i="1"/>
  <c r="M702" i="1"/>
  <c r="N779" i="1"/>
  <c r="M842" i="1"/>
  <c r="M779" i="1"/>
  <c r="O330" i="1"/>
  <c r="N503" i="1"/>
  <c r="N72" i="1"/>
  <c r="O24" i="1"/>
  <c r="N24" i="1"/>
  <c r="O156" i="1"/>
  <c r="N445" i="1"/>
  <c r="O488" i="1"/>
  <c r="O532" i="1"/>
  <c r="N532" i="1"/>
  <c r="M532" i="1"/>
  <c r="N631" i="1"/>
  <c r="M631" i="1"/>
  <c r="O679" i="1"/>
  <c r="N724" i="1"/>
  <c r="O869" i="1"/>
  <c r="N869" i="1"/>
  <c r="M869" i="1"/>
  <c r="M591" i="1"/>
  <c r="N298" i="1"/>
  <c r="O80" i="1"/>
  <c r="N126" i="1"/>
  <c r="N186" i="1"/>
  <c r="N429" i="1"/>
  <c r="N476" i="1"/>
  <c r="O520" i="1"/>
  <c r="M566" i="1"/>
  <c r="O119" i="1"/>
  <c r="N27" i="1"/>
  <c r="O97" i="1"/>
  <c r="N159" i="1"/>
  <c r="N301" i="1"/>
  <c r="M776" i="1"/>
  <c r="M80" i="1"/>
  <c r="N119" i="1"/>
  <c r="O286" i="1"/>
  <c r="N333" i="1"/>
  <c r="O66" i="1"/>
  <c r="O470" i="1"/>
  <c r="O514" i="1"/>
  <c r="N514" i="1"/>
  <c r="O699" i="1"/>
  <c r="O839" i="1"/>
  <c r="M699" i="1"/>
  <c r="M429" i="1"/>
  <c r="N470" i="1"/>
  <c r="H887" i="1"/>
  <c r="I887" i="1"/>
  <c r="L887" i="1"/>
  <c r="J887" i="1"/>
  <c r="K887" i="1"/>
  <c r="M887" i="1" l="1"/>
  <c r="O887" i="1"/>
  <c r="N887" i="1"/>
</calcChain>
</file>

<file path=xl/sharedStrings.xml><?xml version="1.0" encoding="utf-8"?>
<sst xmlns="http://schemas.openxmlformats.org/spreadsheetml/2006/main" count="2813" uniqueCount="1219">
  <si>
    <t>County</t>
  </si>
  <si>
    <t>City</t>
  </si>
  <si>
    <t>ANGELINA</t>
  </si>
  <si>
    <t>Lufkin</t>
  </si>
  <si>
    <t>NON-METRO</t>
  </si>
  <si>
    <t>BELL</t>
  </si>
  <si>
    <t>METRO</t>
  </si>
  <si>
    <t>Temple</t>
  </si>
  <si>
    <t>BEXAR</t>
  </si>
  <si>
    <t>San Antonio</t>
  </si>
  <si>
    <t>CAMERON</t>
  </si>
  <si>
    <t>Harlingen</t>
  </si>
  <si>
    <t>CHEROKEE</t>
  </si>
  <si>
    <t>COLLIN</t>
  </si>
  <si>
    <t>Plano</t>
  </si>
  <si>
    <t>Frisco</t>
  </si>
  <si>
    <t>NUECES</t>
  </si>
  <si>
    <t>Corpus Christi</t>
  </si>
  <si>
    <t>LUBBOCK</t>
  </si>
  <si>
    <t>Lubbock</t>
  </si>
  <si>
    <t>DALLAS</t>
  </si>
  <si>
    <t>Dallas</t>
  </si>
  <si>
    <t>De Soto</t>
  </si>
  <si>
    <t>Garland</t>
  </si>
  <si>
    <t>DENTON</t>
  </si>
  <si>
    <t>Denton</t>
  </si>
  <si>
    <t>Carrollton</t>
  </si>
  <si>
    <t>EL PASO</t>
  </si>
  <si>
    <t>El Paso</t>
  </si>
  <si>
    <t>FORT BEND</t>
  </si>
  <si>
    <t>Richmond</t>
  </si>
  <si>
    <t>Enola</t>
  </si>
  <si>
    <t>Sherman</t>
  </si>
  <si>
    <t>GREGG</t>
  </si>
  <si>
    <t>Longview</t>
  </si>
  <si>
    <t>HALE</t>
  </si>
  <si>
    <t>Plainview</t>
  </si>
  <si>
    <t>HARRIS</t>
  </si>
  <si>
    <t>Houston</t>
  </si>
  <si>
    <t>Kingwood</t>
  </si>
  <si>
    <t>Katy</t>
  </si>
  <si>
    <t>Pasadena</t>
  </si>
  <si>
    <t>HOWARD</t>
  </si>
  <si>
    <t>Big Spring</t>
  </si>
  <si>
    <t>HUNT</t>
  </si>
  <si>
    <t>Greenville</t>
  </si>
  <si>
    <t>KAUFMAN</t>
  </si>
  <si>
    <t>KERR</t>
  </si>
  <si>
    <t>Kerrville</t>
  </si>
  <si>
    <t>MCLENNAN</t>
  </si>
  <si>
    <t>MIDLAND</t>
  </si>
  <si>
    <t>Midland</t>
  </si>
  <si>
    <t>MONTGOMERY</t>
  </si>
  <si>
    <t>Conroe</t>
  </si>
  <si>
    <t>WILLIAMSON</t>
  </si>
  <si>
    <t>POTTER</t>
  </si>
  <si>
    <t>Amarillo</t>
  </si>
  <si>
    <t>TARRANT</t>
  </si>
  <si>
    <t>Arlington</t>
  </si>
  <si>
    <t>Bedford</t>
  </si>
  <si>
    <t>Fort Worth</t>
  </si>
  <si>
    <t>TAYLOR</t>
  </si>
  <si>
    <t>Abilene</t>
  </si>
  <si>
    <t>TOM GREEN</t>
  </si>
  <si>
    <t>San Angelo</t>
  </si>
  <si>
    <t>TRAVIS</t>
  </si>
  <si>
    <t>Austin</t>
  </si>
  <si>
    <t>Texas Neurorehab Center</t>
  </si>
  <si>
    <t>WICHITA</t>
  </si>
  <si>
    <t>Wichita Falls</t>
  </si>
  <si>
    <t>WILBARGER</t>
  </si>
  <si>
    <t>Vernon</t>
  </si>
  <si>
    <t>ANDERSON</t>
  </si>
  <si>
    <t>Palestine Regional Medical Center</t>
  </si>
  <si>
    <t>Palestine</t>
  </si>
  <si>
    <t>ANDREWS</t>
  </si>
  <si>
    <t>Permian Regional Medical Center</t>
  </si>
  <si>
    <t>Andrews</t>
  </si>
  <si>
    <t>Woodland Heights Medical Center</t>
  </si>
  <si>
    <t>CHI St. Luke's Health Memorial Lufkin</t>
  </si>
  <si>
    <t>ATASCOSA</t>
  </si>
  <si>
    <t>Methodist Hospital | Atascosa</t>
  </si>
  <si>
    <t>Jourdanton</t>
  </si>
  <si>
    <t>AUSTIN</t>
  </si>
  <si>
    <t>Bellville Medical Center</t>
  </si>
  <si>
    <t>Bellville</t>
  </si>
  <si>
    <t>BAILEY</t>
  </si>
  <si>
    <t>Muleshoe Area Medical Center</t>
  </si>
  <si>
    <t>Muleshoe</t>
  </si>
  <si>
    <t>BASTROP</t>
  </si>
  <si>
    <t>Ascension Seton Smithville</t>
  </si>
  <si>
    <t>Smithville</t>
  </si>
  <si>
    <t>Ascension Seton Bastrop</t>
  </si>
  <si>
    <t>Bastrop</t>
  </si>
  <si>
    <t>BAYLOR</t>
  </si>
  <si>
    <t>Seymour Hospital</t>
  </si>
  <si>
    <t>Seymour</t>
  </si>
  <si>
    <t>BEE</t>
  </si>
  <si>
    <t>CHRISTUS Spohn Hospital Beeville</t>
  </si>
  <si>
    <t>Beeville</t>
  </si>
  <si>
    <t>Baylor Scott &amp; White Medical Center - Temple</t>
  </si>
  <si>
    <t>Adventhealth Central Texas</t>
  </si>
  <si>
    <t>Killeen</t>
  </si>
  <si>
    <t>Baylor Scott &amp; White Continuing Care Hospital</t>
  </si>
  <si>
    <t>Seton Medical Center Harker Heights</t>
  </si>
  <si>
    <t>Harker Heights</t>
  </si>
  <si>
    <t>Everest Rehabilitation Hospital Temple</t>
  </si>
  <si>
    <t>Baptist Medical Center</t>
  </si>
  <si>
    <t>University Hospital</t>
  </si>
  <si>
    <t>Texas Center for Infectious Disease</t>
  </si>
  <si>
    <t>CHRISTUS Santa Rosa Hospital - Medical Center</t>
  </si>
  <si>
    <t>Methodist Hospital</t>
  </si>
  <si>
    <t>CHRISTUS Childrens</t>
  </si>
  <si>
    <t>Encompass Health Rehabilitation Hospital of San Antonio</t>
  </si>
  <si>
    <t>Kindred Hospital - San Antonio</t>
  </si>
  <si>
    <t>Warm Springs Rehabilitation Hospital of San Antonio</t>
  </si>
  <si>
    <t>Kindred Hospital - San Antonio Central</t>
  </si>
  <si>
    <t>South Texas Spine and Surgical Hospital</t>
  </si>
  <si>
    <t>Post AcuteWarm Springs Specialty Hospital of San Antonio</t>
  </si>
  <si>
    <t>Foundation Surgical Hospital of San Antonio</t>
  </si>
  <si>
    <t>Methodist Hospital | Stone Oak</t>
  </si>
  <si>
    <t>Baptist Emergency Hospital Thousand Oaks</t>
  </si>
  <si>
    <t>Legent Orthopedic + Spine</t>
  </si>
  <si>
    <t>PAM Specialty Hospital of San Antonio Medical Center</t>
  </si>
  <si>
    <t>BOSQUE</t>
  </si>
  <si>
    <t>Goodall - Witcher Hospital</t>
  </si>
  <si>
    <t>Clifton</t>
  </si>
  <si>
    <t>BOWIE</t>
  </si>
  <si>
    <t>Wadley Regional Medical Center</t>
  </si>
  <si>
    <t>Texarkana</t>
  </si>
  <si>
    <t>Encompass Health Rehabilitation Hospital of Texarkana</t>
  </si>
  <si>
    <t>CHRISTUS St. Michael Health System</t>
  </si>
  <si>
    <t>PAM Specialty Hospital of Texarkana North</t>
  </si>
  <si>
    <t>Texarkana Emergency Center and Hospital</t>
  </si>
  <si>
    <t>BRAZORIA</t>
  </si>
  <si>
    <t>CHI St. Luke's Health - Brazosport</t>
  </si>
  <si>
    <t>Lake Jackson</t>
  </si>
  <si>
    <t>Sweeny Community Hospital</t>
  </si>
  <si>
    <t>Sweeny</t>
  </si>
  <si>
    <t>HCA Houston Healthcare Pearland</t>
  </si>
  <si>
    <t>Pearland</t>
  </si>
  <si>
    <t>Encompass Health Rehabilitation Hospital of Pearland</t>
  </si>
  <si>
    <t>BRAZOS</t>
  </si>
  <si>
    <t>St. Joseph Regional Health Center</t>
  </si>
  <si>
    <t>Bryan</t>
  </si>
  <si>
    <t>The Physicians Centre Hospital</t>
  </si>
  <si>
    <t>CHI St. Joseph Rehab Hospital, A Partnership with Healthsouth</t>
  </si>
  <si>
    <t>Baylor Scott &amp; White Medical Center - College Station</t>
  </si>
  <si>
    <t>College Station</t>
  </si>
  <si>
    <t>Caprock Hospital</t>
  </si>
  <si>
    <t>CHI St. Joseph Health - College Station Hospital</t>
  </si>
  <si>
    <t>BREWSTER</t>
  </si>
  <si>
    <t>Big Bend Regional Medical Center</t>
  </si>
  <si>
    <t>Alpine</t>
  </si>
  <si>
    <t>Brown</t>
  </si>
  <si>
    <t>Hendrick Medical Center Brownwood</t>
  </si>
  <si>
    <t>Brownwood</t>
  </si>
  <si>
    <t>BURLESON</t>
  </si>
  <si>
    <t>CHI St. Joseph Health Burleson Hospital</t>
  </si>
  <si>
    <t>Caldwell</t>
  </si>
  <si>
    <t>BURNET</t>
  </si>
  <si>
    <t>Ascension Seton Highland Lakes</t>
  </si>
  <si>
    <t>Burnet</t>
  </si>
  <si>
    <t>Baylor Scott &amp; White Medical Center - Marble Falls</t>
  </si>
  <si>
    <t>Marble Falls</t>
  </si>
  <si>
    <t>CALDWELL</t>
  </si>
  <si>
    <t>Ascension Seton Edgar B. Davis</t>
  </si>
  <si>
    <t>Luling</t>
  </si>
  <si>
    <t>PAM Specialty Hospital of Luling</t>
  </si>
  <si>
    <t>CALHOUN</t>
  </si>
  <si>
    <t>Memorial Medical Center</t>
  </si>
  <si>
    <t>Port Lavaca</t>
  </si>
  <si>
    <t>Valley Baptist Medical Center - Brownsville</t>
  </si>
  <si>
    <t>Brownsville</t>
  </si>
  <si>
    <t>Valley Baptist Medical Center</t>
  </si>
  <si>
    <t>Valley Regional Medical Center</t>
  </si>
  <si>
    <t>Harlingen Medical Center</t>
  </si>
  <si>
    <t>South Texas Rehabilitation Hospital</t>
  </si>
  <si>
    <t>Solara Specialty Hospitals Harlingen</t>
  </si>
  <si>
    <t>CAMP</t>
  </si>
  <si>
    <t>UT Health East Texas Pittsburg Hospital</t>
  </si>
  <si>
    <t>Pittsburg</t>
  </si>
  <si>
    <t>CASTRO</t>
  </si>
  <si>
    <t>Plains Memorial Hospital</t>
  </si>
  <si>
    <t>Dimmitt</t>
  </si>
  <si>
    <t>CHAMBERS</t>
  </si>
  <si>
    <t>Bayside Community Hospital</t>
  </si>
  <si>
    <t>Anahuac</t>
  </si>
  <si>
    <t>Winnie Community Hospital</t>
  </si>
  <si>
    <t>Winnie</t>
  </si>
  <si>
    <t>Patients Emergency Room and Hospital</t>
  </si>
  <si>
    <t>Baytown</t>
  </si>
  <si>
    <t>UT Health East Texas Jacksonville Hospital</t>
  </si>
  <si>
    <t>Jacksonville</t>
  </si>
  <si>
    <t>CHRISTUS Mother Frances Hospital - Jacksonville</t>
  </si>
  <si>
    <t>CHILDRESS</t>
  </si>
  <si>
    <t>Childress Regional Medical Center</t>
  </si>
  <si>
    <t>Childress</t>
  </si>
  <si>
    <t>CLAY</t>
  </si>
  <si>
    <t>Clay County Memorial Hospital</t>
  </si>
  <si>
    <t>Henrietta</t>
  </si>
  <si>
    <t>COCHRAN</t>
  </si>
  <si>
    <t>Cochran Memorial Hospital</t>
  </si>
  <si>
    <t>Morton</t>
  </si>
  <si>
    <t>COLEMAN</t>
  </si>
  <si>
    <t>Coleman County Medical Center</t>
  </si>
  <si>
    <t>Coleman</t>
  </si>
  <si>
    <t>Columbia Medical Center of McKinney Subsidiary, L.P.</t>
  </si>
  <si>
    <t>McKinney</t>
  </si>
  <si>
    <t>Medical City Plano</t>
  </si>
  <si>
    <t>Texas Health Presbyterian Hospital Plano</t>
  </si>
  <si>
    <t>Encompass Health Rehabilitation Hospital of Plano</t>
  </si>
  <si>
    <t>Texas Health Presbyterian Hospital Allen</t>
  </si>
  <si>
    <t>Allen</t>
  </si>
  <si>
    <t>Baylor Scott &amp; White Medical Center - Frisco</t>
  </si>
  <si>
    <t>Baylor Scott &amp; White Medical Center - Centennial</t>
  </si>
  <si>
    <t>Baylor Scott &amp; White Medical Center - Plano</t>
  </si>
  <si>
    <t>Texas Health Center for Diagnostics &amp; Surgery Plano</t>
  </si>
  <si>
    <t>Baylor Scott &amp; White The Heart Hospital - Plano</t>
  </si>
  <si>
    <t>PAM Rehabilitation Hospital of Allen</t>
  </si>
  <si>
    <t>Methodist McKinney Hospital</t>
  </si>
  <si>
    <t>Baylor Scott &amp; White Institute for Rehabilitation at Frisco</t>
  </si>
  <si>
    <t>Baylor Scott &amp; White Medical Center - McKinney</t>
  </si>
  <si>
    <t>Legent Surgical Hospital Plano</t>
  </si>
  <si>
    <t>Children's Medical Center Plano</t>
  </si>
  <si>
    <t>Collin</t>
  </si>
  <si>
    <t>Select Specialty Hospital - Dallas Plano</t>
  </si>
  <si>
    <t>Methodist Richardson Medical Center</t>
  </si>
  <si>
    <t>Richardson</t>
  </si>
  <si>
    <t>Eminent Medical Center</t>
  </si>
  <si>
    <t>COLLINGSWORTH</t>
  </si>
  <si>
    <t>Collingsworth General Hospital</t>
  </si>
  <si>
    <t>Wellington</t>
  </si>
  <si>
    <t>COLORADO</t>
  </si>
  <si>
    <t>Rice Medical Center</t>
  </si>
  <si>
    <t>Eagle Lake</t>
  </si>
  <si>
    <t>Columbus Community Hospital</t>
  </si>
  <si>
    <t>Columbus</t>
  </si>
  <si>
    <t>COMAL</t>
  </si>
  <si>
    <t>CHRISTUS Santa Rosa Hospital - New Braunfels</t>
  </si>
  <si>
    <t>New Braunfels</t>
  </si>
  <si>
    <t>PAM Specialty Hospital of New Braunfels</t>
  </si>
  <si>
    <t>New Braunfels Regional Rehabilitation Hospital</t>
  </si>
  <si>
    <t>Resolute Baptist Hospital</t>
  </si>
  <si>
    <t>New Braunfels ER &amp; Hospital</t>
  </si>
  <si>
    <t>COMANCHE</t>
  </si>
  <si>
    <t>Comanche County Medical Center</t>
  </si>
  <si>
    <t>Comanche</t>
  </si>
  <si>
    <t>CONCHO</t>
  </si>
  <si>
    <t>Concho County Hospital</t>
  </si>
  <si>
    <t>Eden</t>
  </si>
  <si>
    <t>COOKE</t>
  </si>
  <si>
    <t>North Texas Medical Center</t>
  </si>
  <si>
    <t>Gainesville</t>
  </si>
  <si>
    <t>Muenster Memorial Hospital</t>
  </si>
  <si>
    <t>Muenster</t>
  </si>
  <si>
    <t>CORYELL</t>
  </si>
  <si>
    <t>Coryell Memorial Hospital</t>
  </si>
  <si>
    <t>Gatesville</t>
  </si>
  <si>
    <t>CRANE</t>
  </si>
  <si>
    <t>Crane Memorial Hospital</t>
  </si>
  <si>
    <t>Crane</t>
  </si>
  <si>
    <t>CROSBY</t>
  </si>
  <si>
    <t>Crosbyton Clinic Hospital</t>
  </si>
  <si>
    <t>Crosbyton</t>
  </si>
  <si>
    <t>CULBERSON</t>
  </si>
  <si>
    <t>Culberson Hospital</t>
  </si>
  <si>
    <t>Van Horn</t>
  </si>
  <si>
    <t>Baylor University Medical Center</t>
  </si>
  <si>
    <t>Children's Medical Center of Dallas</t>
  </si>
  <si>
    <t>Parkland Memorial Hospital</t>
  </si>
  <si>
    <t>Baylor Scott &amp; White Institute for Rehabilitation</t>
  </si>
  <si>
    <t>Baylor Scott &amp; White Medical Center - Uptown</t>
  </si>
  <si>
    <t>Methodist Dallas Medical Center</t>
  </si>
  <si>
    <t>Dallas Medical Center</t>
  </si>
  <si>
    <t>Texas Health Presbyterian Hospital Dallas</t>
  </si>
  <si>
    <t>Baylor Scott &amp; White Medical Center - Irving</t>
  </si>
  <si>
    <t>Irving</t>
  </si>
  <si>
    <t>Dallas Regional Medical Center</t>
  </si>
  <si>
    <t>Mesquite</t>
  </si>
  <si>
    <t>Medical City Dallas Hospital</t>
  </si>
  <si>
    <t>Methodist Charlton Medical Center</t>
  </si>
  <si>
    <t>White Rock Medical Center</t>
  </si>
  <si>
    <t>Texas Scottish Rite Hospital for Children</t>
  </si>
  <si>
    <t>Lifecare Hospitals of North Texas - Dallas</t>
  </si>
  <si>
    <t>Medical City Las Colinas</t>
  </si>
  <si>
    <t>Baylor Scott &amp; White Heart and Vascular Center - Dallas</t>
  </si>
  <si>
    <t>Baylor Scott &amp; White Surgical Hospital - Las Colinas</t>
  </si>
  <si>
    <t>Texas Institute for Surgery at Texas Health Presbyterian Dallas</t>
  </si>
  <si>
    <t>University of Texas Southwestern Medical Center</t>
  </si>
  <si>
    <t>Vibra Specialty Hospital</t>
  </si>
  <si>
    <t>Mesquite Specialty Hospital</t>
  </si>
  <si>
    <t>Kindred Hospital Dallas Central</t>
  </si>
  <si>
    <t>North Central Surgical Center, LLP</t>
  </si>
  <si>
    <t>Encompass Health Rehabilitation Hospital of Richardson</t>
  </si>
  <si>
    <t>Methodist Rehabilitation Hospital</t>
  </si>
  <si>
    <t>Baylor Scott &amp; White Medical Center - Sunnyvale</t>
  </si>
  <si>
    <t>Sunnyvale</t>
  </si>
  <si>
    <t>Mesquite Rehabilitation Hospital</t>
  </si>
  <si>
    <t>Encompass Health Rehabilitation Hospital of Dallas</t>
  </si>
  <si>
    <t>Methodist Hospital for Surgery</t>
  </si>
  <si>
    <t>Addison</t>
  </si>
  <si>
    <t>Crescent Medical Center Lancaster</t>
  </si>
  <si>
    <t>Lancaster</t>
  </si>
  <si>
    <t>Select Specialty Hospital - Dallas (Downtown)</t>
  </si>
  <si>
    <t>Legent Orthopedic Hospital Carrollton</t>
  </si>
  <si>
    <t>First Baptist Medical Center</t>
  </si>
  <si>
    <t>Trinity Regional Hospital Sachse</t>
  </si>
  <si>
    <t>Sachse</t>
  </si>
  <si>
    <t>Advanced Dallas Hospitals And Clinics</t>
  </si>
  <si>
    <t>DAWSON</t>
  </si>
  <si>
    <t>Medical Arts Hospital</t>
  </si>
  <si>
    <t>Lamesa</t>
  </si>
  <si>
    <t>DEAF SMITH</t>
  </si>
  <si>
    <t>Hereford Regional Medical Center</t>
  </si>
  <si>
    <t>Hereford</t>
  </si>
  <si>
    <t>Medical City Denton</t>
  </si>
  <si>
    <t>Medical City Lewisville</t>
  </si>
  <si>
    <t>Lewisville</t>
  </si>
  <si>
    <t>Texas Health Presbyterian Hospital Denton</t>
  </si>
  <si>
    <t>Baylor Scott &amp; White Medical Center - Trophy Club</t>
  </si>
  <si>
    <t>Trophy Club</t>
  </si>
  <si>
    <t>Baylor Scott &amp; White The Heart Hospital - Denton</t>
  </si>
  <si>
    <t>Mayhill Hospital</t>
  </si>
  <si>
    <t>Horizon Medical Center of Denton</t>
  </si>
  <si>
    <t>Select Rehabilitation Hospital of Denton</t>
  </si>
  <si>
    <t>Baylor Emergency Medical Center</t>
  </si>
  <si>
    <t>Aubrey</t>
  </si>
  <si>
    <t>Texas Health Presbyterian Hospital Flower Mound</t>
  </si>
  <si>
    <t>Flower Mound</t>
  </si>
  <si>
    <t>Plano Surgical Hospital</t>
  </si>
  <si>
    <t>Acute Rehabilitation Hospital of Plano</t>
  </si>
  <si>
    <t>Carrollton Regional Medical Center</t>
  </si>
  <si>
    <t>Texas Health Hospital Frisco</t>
  </si>
  <si>
    <t>ClearSky Rehabilitation Hospital of Flower Mound</t>
  </si>
  <si>
    <t>The Colony ER Hospital</t>
  </si>
  <si>
    <t>The Colony</t>
  </si>
  <si>
    <t>DE WITT</t>
  </si>
  <si>
    <t>Cuero Regional Hospital</t>
  </si>
  <si>
    <t>Cuero</t>
  </si>
  <si>
    <t>DIMMIT</t>
  </si>
  <si>
    <t>Dimmit Regional Memorial Hospital</t>
  </si>
  <si>
    <t>Carrizo Springs</t>
  </si>
  <si>
    <t>EASTLAND</t>
  </si>
  <si>
    <t>Eastland Memorial Hospital</t>
  </si>
  <si>
    <t>Eastland</t>
  </si>
  <si>
    <t>ECTOR</t>
  </si>
  <si>
    <t>Medical Center Hospital</t>
  </si>
  <si>
    <t>Odessa</t>
  </si>
  <si>
    <t>Odessa Regional Medical Center</t>
  </si>
  <si>
    <t>ContinueCare Hospital at Medical Center Odessa</t>
  </si>
  <si>
    <t>ELLIS</t>
  </si>
  <si>
    <t>Ennis Regional Medical Center</t>
  </si>
  <si>
    <t>Ennis</t>
  </si>
  <si>
    <t>Baylor Scott &amp; White Medical Center - Waxahachie</t>
  </si>
  <si>
    <t>Waxahachie</t>
  </si>
  <si>
    <t>Methodist Midlothian Medical Center</t>
  </si>
  <si>
    <t>Midlothian</t>
  </si>
  <si>
    <t>University Medical Center of El Paso</t>
  </si>
  <si>
    <t>The Hospitals of Providence Memorial Campus</t>
  </si>
  <si>
    <t>Las Palmas Medical Center</t>
  </si>
  <si>
    <t>The Hospitals of Providence Sierra Campus</t>
  </si>
  <si>
    <t>Kindred Hospital El Paso</t>
  </si>
  <si>
    <t>El Paso LTAC Hospital</t>
  </si>
  <si>
    <t>The Hospitals of Providence East Campus</t>
  </si>
  <si>
    <t>El Paso Children's Hospital</t>
  </si>
  <si>
    <t>The Hospitals of Providence Transmountain Campus</t>
  </si>
  <si>
    <t>The Hospital of Providence Horizon City Campus</t>
  </si>
  <si>
    <t>Horizon City</t>
  </si>
  <si>
    <t>PAM Health Rehabilitation Hospital of El Paso</t>
  </si>
  <si>
    <t>ERATH</t>
  </si>
  <si>
    <t>Texas Health Harris Methodist Hospital Stephenville</t>
  </si>
  <si>
    <t>Stephenville</t>
  </si>
  <si>
    <t>FALLS</t>
  </si>
  <si>
    <t>Falls Community Hospital and Clinic</t>
  </si>
  <si>
    <t>Marlin</t>
  </si>
  <si>
    <t>FANNIN</t>
  </si>
  <si>
    <t>TMC Bonham Hospital</t>
  </si>
  <si>
    <t>Bonham</t>
  </si>
  <si>
    <t>FAYETTE</t>
  </si>
  <si>
    <t>St. Mark's Medical Center</t>
  </si>
  <si>
    <t>La Grange</t>
  </si>
  <si>
    <t>FISHER</t>
  </si>
  <si>
    <t>Fisher County Hospital District</t>
  </si>
  <si>
    <t>Rotan</t>
  </si>
  <si>
    <t>FLOYD</t>
  </si>
  <si>
    <t>W.J. Mangold Memorial Hospital</t>
  </si>
  <si>
    <t>Lockney</t>
  </si>
  <si>
    <t>OakBend Medical Center</t>
  </si>
  <si>
    <t>Memorial Hermann Sugar Land Hospital</t>
  </si>
  <si>
    <t>Sugar Land</t>
  </si>
  <si>
    <t>Houston Methodist Sugar Land Hospital</t>
  </si>
  <si>
    <t>Memorial Hermann Surgical Hospital First Colony</t>
  </si>
  <si>
    <t>Kindred Hospital Sugar Land</t>
  </si>
  <si>
    <t>Encompass Health Rehabilitation Hospital of Sugar Land</t>
  </si>
  <si>
    <t>St. Luke's Sugar Land Hospital</t>
  </si>
  <si>
    <t>Atrium Medical Center LP</t>
  </si>
  <si>
    <t>Stafford</t>
  </si>
  <si>
    <t>St. Michaels Elite Hospital</t>
  </si>
  <si>
    <t>PAM Health Rehabilitation Hospital of Sugar Land</t>
  </si>
  <si>
    <t>FREESTONE</t>
  </si>
  <si>
    <t>Freestone Medical Center</t>
  </si>
  <si>
    <t>Fairfield</t>
  </si>
  <si>
    <t>FRIO</t>
  </si>
  <si>
    <t>Frio Regional Hospital</t>
  </si>
  <si>
    <t>Pearsall</t>
  </si>
  <si>
    <t>GAINES</t>
  </si>
  <si>
    <t>Memorial Hospital</t>
  </si>
  <si>
    <t>Seminole</t>
  </si>
  <si>
    <t>GALVESTON</t>
  </si>
  <si>
    <t>Shriners Hospital for Children - Galveston</t>
  </si>
  <si>
    <t>Galveston</t>
  </si>
  <si>
    <t>University of Texas Medical Branch Hospital</t>
  </si>
  <si>
    <t>Elite Care Emergency Center</t>
  </si>
  <si>
    <t>League City</t>
  </si>
  <si>
    <t>GILLESPIE</t>
  </si>
  <si>
    <t>Methodist Hospital Hill Country</t>
  </si>
  <si>
    <t>Fredericksburg</t>
  </si>
  <si>
    <t>GONZALES</t>
  </si>
  <si>
    <t>Gonzales</t>
  </si>
  <si>
    <t>GRAY</t>
  </si>
  <si>
    <t>Pampa Regional Medical Center</t>
  </si>
  <si>
    <t>Pampa</t>
  </si>
  <si>
    <t>GRAYSON</t>
  </si>
  <si>
    <t>Texoma Medical Center</t>
  </si>
  <si>
    <t>Denison</t>
  </si>
  <si>
    <t>Wilson N. Jones Regional Medical Center</t>
  </si>
  <si>
    <t>Carrus Specialty Hospital</t>
  </si>
  <si>
    <t>Carrus Rehabilitation Hospital</t>
  </si>
  <si>
    <t>Baylor Scott &amp; White Surgical Hospital at Sherman</t>
  </si>
  <si>
    <t>Longview Regional Medical Center</t>
  </si>
  <si>
    <t>Select Specialty Hospital - Longview, Inc.</t>
  </si>
  <si>
    <t>Everest Rehabilitation Hospital of Longview</t>
  </si>
  <si>
    <t>GRIMES</t>
  </si>
  <si>
    <t>CHI St. Joseph Health Grimes Hospital</t>
  </si>
  <si>
    <t>Navasota</t>
  </si>
  <si>
    <t>GUADALUPE</t>
  </si>
  <si>
    <t>Guadalupe Regional Medical Center</t>
  </si>
  <si>
    <t>Seguin</t>
  </si>
  <si>
    <t>Covenant Hospital Plainview</t>
  </si>
  <si>
    <t>HAMILTON</t>
  </si>
  <si>
    <t>Hamilton General Hospital</t>
  </si>
  <si>
    <t>Hamilton</t>
  </si>
  <si>
    <t>HANSFORD</t>
  </si>
  <si>
    <t>Hansford County Hospital</t>
  </si>
  <si>
    <t>Spearman</t>
  </si>
  <si>
    <t>HARDEMAN</t>
  </si>
  <si>
    <t>Hardeman County Memorial Hospital</t>
  </si>
  <si>
    <t>Quanah</t>
  </si>
  <si>
    <t>HARDIN</t>
  </si>
  <si>
    <t>Lumberton Hospital LP</t>
  </si>
  <si>
    <t>Lumberton</t>
  </si>
  <si>
    <t>Houston Methodist Baytown Hospital</t>
  </si>
  <si>
    <t>Memorial Hermann - Texas Medical Center</t>
  </si>
  <si>
    <t>HCA Houston Healthcare Northwest</t>
  </si>
  <si>
    <t>University of Texas M.D. Anderson Cancer Center</t>
  </si>
  <si>
    <t>Houston Methodist Hospital</t>
  </si>
  <si>
    <t>Memorial Hermann Memorial City Medical Center</t>
  </si>
  <si>
    <t>St. Joseph Medical Center</t>
  </si>
  <si>
    <t>CHI St. Luke's Health Baylor College of Medicine Medical Center</t>
  </si>
  <si>
    <t>Texas Children's Hospital</t>
  </si>
  <si>
    <t>TIRR Memorial Hermann</t>
  </si>
  <si>
    <t>HCA Houston Healthcare West</t>
  </si>
  <si>
    <t>HCA Houston Healthcare Hospital - Pasadena</t>
  </si>
  <si>
    <t>HCA Houston Healthcare Clear Lake</t>
  </si>
  <si>
    <t>Webster</t>
  </si>
  <si>
    <t>Memorial Hermann Greater Heights Hospital</t>
  </si>
  <si>
    <t>Harris Health System Ben Taub Hospital</t>
  </si>
  <si>
    <t>Memorial Hermann Southeast Hospital</t>
  </si>
  <si>
    <t>HCA Houston Healthcare Medical Center</t>
  </si>
  <si>
    <t>The Woman's Hospital of Texas</t>
  </si>
  <si>
    <t>HCA Houston Healthcare Tomball</t>
  </si>
  <si>
    <t>Tomball</t>
  </si>
  <si>
    <t>Memorial Hermann Southwest Hospital</t>
  </si>
  <si>
    <t>Memorial Hermann Northeast Hospital</t>
  </si>
  <si>
    <t>Humble</t>
  </si>
  <si>
    <t>Houston Methodist Clear Lake Hospital</t>
  </si>
  <si>
    <t>Nassau Bay</t>
  </si>
  <si>
    <t>Memorial Hermann Katy Hospital</t>
  </si>
  <si>
    <t>Encompass Health Rehabilitation Hospital of Humble</t>
  </si>
  <si>
    <t>TOPS Surgical Specialty Hospital</t>
  </si>
  <si>
    <t>Kindred Hospital Houston Medical Center</t>
  </si>
  <si>
    <t>Vibra Hospital of Clear Lake</t>
  </si>
  <si>
    <t>Kindred Hospital Houston Northwest</t>
  </si>
  <si>
    <t>Vibra Hospital of Houston</t>
  </si>
  <si>
    <t>Texas Orthopedic Hospital</t>
  </si>
  <si>
    <t>Healthbridge Children's Hospital - Houston Ltd.</t>
  </si>
  <si>
    <t>Surgery Specialty Hospitals of America Southeast Houston</t>
  </si>
  <si>
    <t>Houston Methodist Continuing Care Hospital</t>
  </si>
  <si>
    <t>Kindred Hospital Clear Lake</t>
  </si>
  <si>
    <t>Houston Methodist Willowbrook Hospital</t>
  </si>
  <si>
    <t>Memorial Hermann Specialty Hospital Kingwood</t>
  </si>
  <si>
    <t>Houston Physicians' Hospital</t>
  </si>
  <si>
    <t>Memorial Hermann Rehabilitation Hospital Katy</t>
  </si>
  <si>
    <t>First Surgical Hospital</t>
  </si>
  <si>
    <t>Bellaire</t>
  </si>
  <si>
    <t>St. Luke's Patients Medical Center</t>
  </si>
  <si>
    <t>Townsen Memorial Hospital</t>
  </si>
  <si>
    <t>St. Luke's Hospital at the Vintage</t>
  </si>
  <si>
    <t>Houston Methodist West Hospital</t>
  </si>
  <si>
    <t>Encompass Health Rehabilitation Hospital of Cypress</t>
  </si>
  <si>
    <t>Encompass Health Rehabilitation Hospital The Vintage</t>
  </si>
  <si>
    <t>AD Hospital East LLC</t>
  </si>
  <si>
    <t>PAM Rehabilitation Hospital of Clear Lake</t>
  </si>
  <si>
    <t>Altus Houston Hospital, Celestial Hospital, Odyssey Hospital</t>
  </si>
  <si>
    <t>PAM Health Rehabilitation Hospital of Houston Heights</t>
  </si>
  <si>
    <t>Encompass Health Rehabilitation Hospital of Katy</t>
  </si>
  <si>
    <t>Legent North Houston Surgical Hospital</t>
  </si>
  <si>
    <t>The Heights Hospital</t>
  </si>
  <si>
    <t>Meridian Hospital PLLC</t>
  </si>
  <si>
    <t>East Houston Medical Center</t>
  </si>
  <si>
    <t>Deerbrook Emergency Hospital</t>
  </si>
  <si>
    <t>HARRISON</t>
  </si>
  <si>
    <t>CHRISTUS Good Shepherd Medical Center - Marshall</t>
  </si>
  <si>
    <t>Marshall</t>
  </si>
  <si>
    <t>HARTLEY</t>
  </si>
  <si>
    <t>Coon Memorial Hospital and Home</t>
  </si>
  <si>
    <t>Dalhart</t>
  </si>
  <si>
    <t>HASKELL</t>
  </si>
  <si>
    <t>Haskell Memorial Hospital</t>
  </si>
  <si>
    <t>Haskell</t>
  </si>
  <si>
    <t>HAYS</t>
  </si>
  <si>
    <t>Christus Santa Rosa Hospital - San Marcos</t>
  </si>
  <si>
    <t>San Marcos</t>
  </si>
  <si>
    <t>Ascension Seton Hays</t>
  </si>
  <si>
    <t>Kyle</t>
  </si>
  <si>
    <t>Warm Springs Rehabilitation Hospital of Kyle</t>
  </si>
  <si>
    <t>Kyle ER &amp; Hospital</t>
  </si>
  <si>
    <t>Baylor Scott &amp; White Medical Center - Buda</t>
  </si>
  <si>
    <t>Buda</t>
  </si>
  <si>
    <t>HEMPHILL</t>
  </si>
  <si>
    <t>Hemphill County Hospital</t>
  </si>
  <si>
    <t>Canadian</t>
  </si>
  <si>
    <t>HENDERSON</t>
  </si>
  <si>
    <t>UT Health East Texas Athens Hospital</t>
  </si>
  <si>
    <t>Athens</t>
  </si>
  <si>
    <t>HIDALGO</t>
  </si>
  <si>
    <t>South Texas Health System Edinburg</t>
  </si>
  <si>
    <t>Edinburg</t>
  </si>
  <si>
    <t>Mission Regional Medical Center</t>
  </si>
  <si>
    <t>Mission</t>
  </si>
  <si>
    <t>Knapp Medical Center</t>
  </si>
  <si>
    <t>Weslaco</t>
  </si>
  <si>
    <t>Rio Grande Regional Hospital</t>
  </si>
  <si>
    <t>McAllen</t>
  </si>
  <si>
    <t>Cornerstone Regional Hospital</t>
  </si>
  <si>
    <t>Doctors Hospital at Renaissance</t>
  </si>
  <si>
    <t>Weslaco Regional Rehabilitation Hospital</t>
  </si>
  <si>
    <t>Solara Specialty Hospitals McAllen</t>
  </si>
  <si>
    <t>HILL</t>
  </si>
  <si>
    <t>Hill Regional Hospital</t>
  </si>
  <si>
    <t>Hillsboro</t>
  </si>
  <si>
    <t>HOCKLEY</t>
  </si>
  <si>
    <t>Covenant Hospital Levelland</t>
  </si>
  <si>
    <t>Levelland</t>
  </si>
  <si>
    <t>HOOD</t>
  </si>
  <si>
    <t>Lake Granbury Medical Center</t>
  </si>
  <si>
    <t>Granbury</t>
  </si>
  <si>
    <t>HOPKINS</t>
  </si>
  <si>
    <t>CHRISTUS Mother Frances Hospital - Sulphur Springs</t>
  </si>
  <si>
    <t>Sulphur Springs</t>
  </si>
  <si>
    <t>HOUSTON</t>
  </si>
  <si>
    <t>Crockett Medical Center</t>
  </si>
  <si>
    <t>Crockett</t>
  </si>
  <si>
    <t>Scenic Mountain Medical Center, A Steward Family Hospital</t>
  </si>
  <si>
    <t>Hunt Regional Healthcare</t>
  </si>
  <si>
    <t>HUTCHINSON</t>
  </si>
  <si>
    <t>Golden Plains Community Hospital</t>
  </si>
  <si>
    <t>Borger</t>
  </si>
  <si>
    <t>JACK</t>
  </si>
  <si>
    <t>Faith Community Hospital</t>
  </si>
  <si>
    <t>Jacksboro</t>
  </si>
  <si>
    <t>JACKSON</t>
  </si>
  <si>
    <t>Jackson County Hospital</t>
  </si>
  <si>
    <t>Edna</t>
  </si>
  <si>
    <t>JASPER</t>
  </si>
  <si>
    <t>CHRISTUS Southeast Texas - Jasper Memorial</t>
  </si>
  <si>
    <t>Jasper</t>
  </si>
  <si>
    <t>JEFFERSON</t>
  </si>
  <si>
    <t>Baptist Hospitals of Southeast Texas</t>
  </si>
  <si>
    <t>Beaumont</t>
  </si>
  <si>
    <t>CHRISTUS Southeast Texas - St. Elizabeth</t>
  </si>
  <si>
    <t>Beaumont Emergency Hospital</t>
  </si>
  <si>
    <t>The Medical Center of Southeast Texas</t>
  </si>
  <si>
    <t>Port Arthur</t>
  </si>
  <si>
    <t>PAM Rehabilitation Hospital of Beaumont</t>
  </si>
  <si>
    <t>CHRISTUS Dubuis Hospital of Beaumont</t>
  </si>
  <si>
    <t>Kate Dishman Rehabilitation Hospital</t>
  </si>
  <si>
    <t>JIM WELLS</t>
  </si>
  <si>
    <t>CHRISTUS Spohn Hospital Alice</t>
  </si>
  <si>
    <t>Alice</t>
  </si>
  <si>
    <t>JOHNSON</t>
  </si>
  <si>
    <t>Texas Health Harris Methodist Hospital Cleburne</t>
  </si>
  <si>
    <t>Cleburne</t>
  </si>
  <si>
    <t>Texas Health Hospital Mansfield</t>
  </si>
  <si>
    <t>Mansfield</t>
  </si>
  <si>
    <t>JONES</t>
  </si>
  <si>
    <t>Anson General Hospital</t>
  </si>
  <si>
    <t>Anson</t>
  </si>
  <si>
    <t>KARNES</t>
  </si>
  <si>
    <t>Otto Kaiser Memorial Hospital</t>
  </si>
  <si>
    <t>Kenedy</t>
  </si>
  <si>
    <t>Texas Health Presbyterian Hospital Kaufman</t>
  </si>
  <si>
    <t>Kaufman</t>
  </si>
  <si>
    <t>Peterson Regional Medical Center</t>
  </si>
  <si>
    <t>KIMBLE</t>
  </si>
  <si>
    <t>Kimble Hospital</t>
  </si>
  <si>
    <t>Junction</t>
  </si>
  <si>
    <t>KLEBERG</t>
  </si>
  <si>
    <t>CHRISTUS Spohn Hospital Kleberg</t>
  </si>
  <si>
    <t>Kingsville</t>
  </si>
  <si>
    <t>KNOX</t>
  </si>
  <si>
    <t>Knox County Hospital</t>
  </si>
  <si>
    <t>Knox City</t>
  </si>
  <si>
    <t>LAMAR</t>
  </si>
  <si>
    <t>Paris Regional Medical Center - North Campus</t>
  </si>
  <si>
    <t>Paris</t>
  </si>
  <si>
    <t>LAMB</t>
  </si>
  <si>
    <t>Lamb Healthcare Center</t>
  </si>
  <si>
    <t>Littlefield</t>
  </si>
  <si>
    <t>LAMPASAS</t>
  </si>
  <si>
    <t>Adventhealth Rollins Brook</t>
  </si>
  <si>
    <t>Lampasas</t>
  </si>
  <si>
    <t>LAVACA</t>
  </si>
  <si>
    <t>Yoakum Community Hospital</t>
  </si>
  <si>
    <t>Yoakum</t>
  </si>
  <si>
    <t>Lavaca Medical Center</t>
  </si>
  <si>
    <t>Hallettsville</t>
  </si>
  <si>
    <t>LIBERTY</t>
  </si>
  <si>
    <t>Liberty Dayton Regional Medical Center</t>
  </si>
  <si>
    <t>Liberty</t>
  </si>
  <si>
    <t>Texas Rural Hospitals</t>
  </si>
  <si>
    <t>Cleveland</t>
  </si>
  <si>
    <t>LIMESTONE</t>
  </si>
  <si>
    <t>Limestone Medical Center</t>
  </si>
  <si>
    <t>Groesbeck</t>
  </si>
  <si>
    <t>Parkview Regional Hospital</t>
  </si>
  <si>
    <t>Mexia</t>
  </si>
  <si>
    <t>LLANO</t>
  </si>
  <si>
    <t>Mid Coast Medical Center - Central</t>
  </si>
  <si>
    <t>Llano</t>
  </si>
  <si>
    <t>Covenant Medical Center</t>
  </si>
  <si>
    <t>Grace Surgical Hospital</t>
  </si>
  <si>
    <t>University Medical Center</t>
  </si>
  <si>
    <t>Covenant Children's Hospital</t>
  </si>
  <si>
    <t>Lubbock Heart Hospital, L.P.</t>
  </si>
  <si>
    <t>Covenant Specialty Hospital</t>
  </si>
  <si>
    <t>Trustpoint Rehabilitation Hospital of Lubbock</t>
  </si>
  <si>
    <t>South Plains Rehab Hospital, An Affiliate of UMC and Encompass Health</t>
  </si>
  <si>
    <t>LYNN</t>
  </si>
  <si>
    <t>Lynn County Hospital District</t>
  </si>
  <si>
    <t>Tahoka</t>
  </si>
  <si>
    <t>MCCULLOCH</t>
  </si>
  <si>
    <t>Heart of Texas Healthcare System</t>
  </si>
  <si>
    <t>Brady</t>
  </si>
  <si>
    <t>Baylor Scott &amp; White Medical Center - Hillcrest</t>
  </si>
  <si>
    <t>Waco</t>
  </si>
  <si>
    <t>Ascension Providence</t>
  </si>
  <si>
    <t>Encompass Health Rehabilitation Hospital of Waco</t>
  </si>
  <si>
    <t>Robinson</t>
  </si>
  <si>
    <t>MADISON</t>
  </si>
  <si>
    <t>CHI St. Joseph Health Madison Hospital</t>
  </si>
  <si>
    <t>Madisonville</t>
  </si>
  <si>
    <t>MARTIN</t>
  </si>
  <si>
    <t>Martin County Hospital District</t>
  </si>
  <si>
    <t>Stanton</t>
  </si>
  <si>
    <t>MATAGORDA</t>
  </si>
  <si>
    <t>Matagorda Regional Medical Center</t>
  </si>
  <si>
    <t>Bay City</t>
  </si>
  <si>
    <t>Palacios Community Medical Center</t>
  </si>
  <si>
    <t>Palacios</t>
  </si>
  <si>
    <t>MAVERICK</t>
  </si>
  <si>
    <t>Fort Duncan Regional Medical Center</t>
  </si>
  <si>
    <t>Eagle Pass</t>
  </si>
  <si>
    <t>STAT Specialty Hospital of Eagle Pass</t>
  </si>
  <si>
    <t>MEDINA</t>
  </si>
  <si>
    <t>Medina Regional Hospital</t>
  </si>
  <si>
    <t>Hondo</t>
  </si>
  <si>
    <t>Midland Memorial Hospital</t>
  </si>
  <si>
    <t>Encompass Health Rehabilitation Hospital of Midland Odessa</t>
  </si>
  <si>
    <t>MITCHELL</t>
  </si>
  <si>
    <t>Mitchell County Hospital</t>
  </si>
  <si>
    <t>Colorado City</t>
  </si>
  <si>
    <t>MONTAGUE</t>
  </si>
  <si>
    <t>Nocona General Hospital</t>
  </si>
  <si>
    <t>Nocona</t>
  </si>
  <si>
    <t>HCA Houston Healthcare Conroe</t>
  </si>
  <si>
    <t>Memorial Hermann The Woodlands Medical Center</t>
  </si>
  <si>
    <t>The Woodlands</t>
  </si>
  <si>
    <t>HCA Houston Healthcare Kingwood</t>
  </si>
  <si>
    <t>Encompass Health Rehabilitation Hospital of The Woodlands</t>
  </si>
  <si>
    <t>St. Luke's the Woodlands Hospital</t>
  </si>
  <si>
    <t>Cornerstone Specialty Hospitals Conroe</t>
  </si>
  <si>
    <t>Encompass Health Rehabilitation Hospital Vision Park</t>
  </si>
  <si>
    <t>Shenandoah</t>
  </si>
  <si>
    <t>St. Luke's Lakeside Hospital</t>
  </si>
  <si>
    <t>Aspire Hospital LLC</t>
  </si>
  <si>
    <t>Woodlands Specialty Hospital</t>
  </si>
  <si>
    <t>Houston Methodist The Woodlands Hospital</t>
  </si>
  <si>
    <t>Elite Hospital Kingwood</t>
  </si>
  <si>
    <t>MOORE</t>
  </si>
  <si>
    <t>Dumas</t>
  </si>
  <si>
    <t>NACOGDOCHES</t>
  </si>
  <si>
    <t>Nacogdoches Memorial Hospital</t>
  </si>
  <si>
    <t>Nacogdoches</t>
  </si>
  <si>
    <t>Nacogdoches Medical Center</t>
  </si>
  <si>
    <t>NAVARRO</t>
  </si>
  <si>
    <t>Navarro Regional Hospital</t>
  </si>
  <si>
    <t>Corsicana</t>
  </si>
  <si>
    <t>NOLAN</t>
  </si>
  <si>
    <t>Rolling Plains Memorial Hospital</t>
  </si>
  <si>
    <t>Sweetwater</t>
  </si>
  <si>
    <t>Driscoll Children's Hospital</t>
  </si>
  <si>
    <t>CHRISTUS Spohn Hospital Corpus Christi Shoreline</t>
  </si>
  <si>
    <t>Corpus Christi Medical Center Bay Area</t>
  </si>
  <si>
    <t>PAM Specialty Hospital of Corpus Christi North</t>
  </si>
  <si>
    <t>Corpus Christi Rehabilitation Hospital</t>
  </si>
  <si>
    <t>PAM Rehabilitation Hospital of Corpus Christi</t>
  </si>
  <si>
    <t>OCHILTREE</t>
  </si>
  <si>
    <t>Ochiltree General Hospital</t>
  </si>
  <si>
    <t>Perryton</t>
  </si>
  <si>
    <t>PALO PINTO</t>
  </si>
  <si>
    <t>Palo Pinto General Hospital</t>
  </si>
  <si>
    <t>Mineral Wells</t>
  </si>
  <si>
    <t>PANOLA</t>
  </si>
  <si>
    <t>UT Health East Texas Carthage Hospital</t>
  </si>
  <si>
    <t>Carthage</t>
  </si>
  <si>
    <t>PARKER</t>
  </si>
  <si>
    <t>Medical City Weatherford</t>
  </si>
  <si>
    <t>Weatherford</t>
  </si>
  <si>
    <t>Weatherford Rehabilitation Hospital LLC</t>
  </si>
  <si>
    <t>PARMER</t>
  </si>
  <si>
    <t>Parmer Medical Center</t>
  </si>
  <si>
    <t>Friona</t>
  </si>
  <si>
    <t>PECOS</t>
  </si>
  <si>
    <t>Pecos County Memorial Hospital</t>
  </si>
  <si>
    <t>Fort Stockton</t>
  </si>
  <si>
    <t>Iraan General Hospital</t>
  </si>
  <si>
    <t>Iraan</t>
  </si>
  <si>
    <t>POLK</t>
  </si>
  <si>
    <t>CHI St. Luke's Health - Memorial Livingston</t>
  </si>
  <si>
    <t>Livingston</t>
  </si>
  <si>
    <t>BSA Hospital LLC</t>
  </si>
  <si>
    <t>Northwest Texas Hospital</t>
  </si>
  <si>
    <t>Physicians Surgical Hospitals LLC</t>
  </si>
  <si>
    <t>Vibra Rehabilitation Hospital of Amarillo</t>
  </si>
  <si>
    <t>Exceptional Community Hospital Amarillo</t>
  </si>
  <si>
    <t>KPC Promise Hospital of Amarillo</t>
  </si>
  <si>
    <t>Boca Raton</t>
  </si>
  <si>
    <t>REAGAN</t>
  </si>
  <si>
    <t>Reagan Memorial Hospital</t>
  </si>
  <si>
    <t>Big Lake</t>
  </si>
  <si>
    <t>REEVES</t>
  </si>
  <si>
    <t>Reeves County Hospital</t>
  </si>
  <si>
    <t>Pecos</t>
  </si>
  <si>
    <t>REFUGIO</t>
  </si>
  <si>
    <t>Refugio County Memorial Hospital District</t>
  </si>
  <si>
    <t>Refugio</t>
  </si>
  <si>
    <t>ROCKWALL</t>
  </si>
  <si>
    <t>Baylor Scott &amp; White Medical Center - Lake Pointe</t>
  </si>
  <si>
    <t>Rowlett</t>
  </si>
  <si>
    <t>Texas Health Presbyterian Hospital Rockwall</t>
  </si>
  <si>
    <t>Rockwall</t>
  </si>
  <si>
    <t>RUNNELS</t>
  </si>
  <si>
    <t>Ballinger Memorial Hospital District</t>
  </si>
  <si>
    <t>Ballinger</t>
  </si>
  <si>
    <t>North Runnels Hospital</t>
  </si>
  <si>
    <t>Winters</t>
  </si>
  <si>
    <t>RUSK</t>
  </si>
  <si>
    <t>UT Health East Texas Henderson Hospital</t>
  </si>
  <si>
    <t>Henderson</t>
  </si>
  <si>
    <t>SABINE</t>
  </si>
  <si>
    <t>Sabine County Hospital</t>
  </si>
  <si>
    <t>Hemphill</t>
  </si>
  <si>
    <t>SAN AUGUSTINE</t>
  </si>
  <si>
    <t>CHI St. Luke's Health Memorial San Augustine</t>
  </si>
  <si>
    <t>San Augustine</t>
  </si>
  <si>
    <t>SCHLEICHER</t>
  </si>
  <si>
    <t>Schleicher County Medical Center</t>
  </si>
  <si>
    <t>Eldorado</t>
  </si>
  <si>
    <t>SCURRY</t>
  </si>
  <si>
    <t>Cogdell Memorial Hospital</t>
  </si>
  <si>
    <t>Snyder</t>
  </si>
  <si>
    <t>SMITH</t>
  </si>
  <si>
    <t>UT Health Northeast</t>
  </si>
  <si>
    <t>Tyler</t>
  </si>
  <si>
    <t>UT Health East Texas Tyler Regional Hospital</t>
  </si>
  <si>
    <t>CHRISTUS Mother Frances Hospital - Tyler</t>
  </si>
  <si>
    <t>CHRISTUS Trinity Mother Frances Rehab Hosp, Partner of Encompass</t>
  </si>
  <si>
    <t>UT Health East Texas Long Term Acute Care</t>
  </si>
  <si>
    <t>UT Health East Texas Rehabilitation Hospital</t>
  </si>
  <si>
    <t>Baylor Scott &amp; White Texas Spine and Joint Hospital</t>
  </si>
  <si>
    <t>Tyler Continue Care Hospital</t>
  </si>
  <si>
    <t>SOMERVELL</t>
  </si>
  <si>
    <t>Glen Rose Medical Center</t>
  </si>
  <si>
    <t>Glen Rose</t>
  </si>
  <si>
    <t>STARR</t>
  </si>
  <si>
    <t>Starr County Memorial Hospital</t>
  </si>
  <si>
    <t>Rio Grande City</t>
  </si>
  <si>
    <t>STEPHENS</t>
  </si>
  <si>
    <t>Stephens Memorial Hospital</t>
  </si>
  <si>
    <t>Breckenridge</t>
  </si>
  <si>
    <t>STONEWALL</t>
  </si>
  <si>
    <t>Stonewall Memorial Hospital</t>
  </si>
  <si>
    <t>Aspermont</t>
  </si>
  <si>
    <t>SUTTON</t>
  </si>
  <si>
    <t>Lillian M. Hudspeth Memorial Hospital</t>
  </si>
  <si>
    <t>Sonora</t>
  </si>
  <si>
    <t>SWISHER</t>
  </si>
  <si>
    <t>Swisher Memorial Hospital</t>
  </si>
  <si>
    <t>Tulia</t>
  </si>
  <si>
    <t>Texas Health Arlington Memorial Hospital</t>
  </si>
  <si>
    <t>Texas Health Harris Methodist Hospital Azle</t>
  </si>
  <si>
    <t>Azle</t>
  </si>
  <si>
    <t>Texas Health Harris Methodist Hospital Hurst - Euless - Bedford</t>
  </si>
  <si>
    <t>Baylor Scott &amp; White All Saints Medical Center - Fort Worth</t>
  </si>
  <si>
    <t>Cook Children's Medical Center</t>
  </si>
  <si>
    <t>Medical City North Hills</t>
  </si>
  <si>
    <t>North Richland Hills</t>
  </si>
  <si>
    <t>Texas Health Harris Methodist Hospital Fort Worth</t>
  </si>
  <si>
    <t>John Peter Smith Hospital</t>
  </si>
  <si>
    <t>Baylor Scott &amp; White Medical Center - Grapevine</t>
  </si>
  <si>
    <t>Grapevine</t>
  </si>
  <si>
    <t>Medical City Fort Worth</t>
  </si>
  <si>
    <t>Medical City Arlington</t>
  </si>
  <si>
    <t>Texas Health Huguley Hospital</t>
  </si>
  <si>
    <t>Texas Health Harris Methodist Hospital Southwest Fort Worth</t>
  </si>
  <si>
    <t>Texas Health Specialty Hospital Fort Worth</t>
  </si>
  <si>
    <t>Encompass Health Rehabilitation Hospital of Arlington</t>
  </si>
  <si>
    <t>Encompass Health Rehabilitation Hospital of City View</t>
  </si>
  <si>
    <t>Kindred Hospital - Tarrant County</t>
  </si>
  <si>
    <t>USMD Hospital at Arlington</t>
  </si>
  <si>
    <t>Baylor Scott &amp; White Surgical Hospital - Fort Worth</t>
  </si>
  <si>
    <t>Texas Health Harris Methodist Hospital Southlake</t>
  </si>
  <si>
    <t>Southlake</t>
  </si>
  <si>
    <t>Methodist Mansfield Medical Center</t>
  </si>
  <si>
    <t>Baylor Scott &amp; White Institute for Rehabilitation at Fort Worth</t>
  </si>
  <si>
    <t>Baylor Scott &amp; White Orthopedic and Spine Hospital</t>
  </si>
  <si>
    <t>Encompass Health Rehabilitation Hospital of The Mid-Cities</t>
  </si>
  <si>
    <t>Texas Health Heart &amp; Vascular Hospital Arlington</t>
  </si>
  <si>
    <t>Texas Rehabilitation Hospital of Fort Worth</t>
  </si>
  <si>
    <t>Texas Health Harris Methodist Hospital Alliance</t>
  </si>
  <si>
    <t>Burleson</t>
  </si>
  <si>
    <t>Medical City of Alliance</t>
  </si>
  <si>
    <t>Texas Rehabilitation Hospital of Arlington</t>
  </si>
  <si>
    <t>Wise Health Surgical Hospital</t>
  </si>
  <si>
    <t>Texas Rehabilitation Hospital of Keller</t>
  </si>
  <si>
    <t>Keller</t>
  </si>
  <si>
    <t>Methodist Southlake Medical Center</t>
  </si>
  <si>
    <t>Hendrick Medical Center</t>
  </si>
  <si>
    <t>ContinueCARE Hospital at Hendrick Medical Center</t>
  </si>
  <si>
    <t>Encompass Health Rehabilitation Hospital of Abilene</t>
  </si>
  <si>
    <t>TERRY</t>
  </si>
  <si>
    <t>Brownfield Regional Medical Center</t>
  </si>
  <si>
    <t>Brownfield</t>
  </si>
  <si>
    <t>THROCKMORTON</t>
  </si>
  <si>
    <t>Throckmorton County Memorial Hospital</t>
  </si>
  <si>
    <t>Throckmorton</t>
  </si>
  <si>
    <t>TITUS</t>
  </si>
  <si>
    <t>Titus Regional Medical Center</t>
  </si>
  <si>
    <t>Mount Pleasant</t>
  </si>
  <si>
    <t>Shannon Medical Center</t>
  </si>
  <si>
    <t>Shannon Rehabilitation Hospital An Affiliate of Encompass Health</t>
  </si>
  <si>
    <t>Dell Seton Medical Center at the University of Texas</t>
  </si>
  <si>
    <t>St. David's Medical Center</t>
  </si>
  <si>
    <t>Ascension Seton Medical Center</t>
  </si>
  <si>
    <t>St. David's South Austin Medical Center</t>
  </si>
  <si>
    <t>Cornerstone Specialty Hospitals Austin</t>
  </si>
  <si>
    <t>Northwest Hills Surgical Hospital</t>
  </si>
  <si>
    <t>North Austin Medical Center</t>
  </si>
  <si>
    <t>Ascension Seton Northwest</t>
  </si>
  <si>
    <t>Ascension Seton Southwest</t>
  </si>
  <si>
    <t>Dell Children's Medical Center</t>
  </si>
  <si>
    <t>Central Texas Rehabilitation Hospital</t>
  </si>
  <si>
    <t>Encompass Health Rehabilitation Hospital of Austin</t>
  </si>
  <si>
    <t>Baylor Scott &amp; White Institute for Rehabilitation - Lakeway</t>
  </si>
  <si>
    <t>Lakeway</t>
  </si>
  <si>
    <t>Baylor Scott &amp; White Medical Center - Pflugerville</t>
  </si>
  <si>
    <t>Pflugerville</t>
  </si>
  <si>
    <t>Lake Travis ER</t>
  </si>
  <si>
    <t>Cedar Park</t>
  </si>
  <si>
    <t>Baylor Scott &amp; White Medical Center -  Austin</t>
  </si>
  <si>
    <t>TYLER</t>
  </si>
  <si>
    <t>Tyler County Hospital</t>
  </si>
  <si>
    <t>Woodville</t>
  </si>
  <si>
    <t>UPTON</t>
  </si>
  <si>
    <t>McCamey Hospital</t>
  </si>
  <si>
    <t>McCamey</t>
  </si>
  <si>
    <t>Rankin County Hospital District</t>
  </si>
  <si>
    <t>Rankin</t>
  </si>
  <si>
    <t>UVALDE</t>
  </si>
  <si>
    <t>Uvalde Memorial Hospital</t>
  </si>
  <si>
    <t>Uvalde</t>
  </si>
  <si>
    <t>VAL VERDE</t>
  </si>
  <si>
    <t>Val Verde Regional Medical Center</t>
  </si>
  <si>
    <t>Del Rio</t>
  </si>
  <si>
    <t>STAT Specialty Hospital</t>
  </si>
  <si>
    <t>VICTORIA</t>
  </si>
  <si>
    <t>Citizens Medical Center</t>
  </si>
  <si>
    <t>Victoria</t>
  </si>
  <si>
    <t>DeTar Hospital Navarro</t>
  </si>
  <si>
    <t>PAM Specialty Hospital of Victoria South</t>
  </si>
  <si>
    <t>PAM Specialty Hospital of Victoria North</t>
  </si>
  <si>
    <t>PAM Rehabilitation Hospital of Victoria</t>
  </si>
  <si>
    <t>WALKER</t>
  </si>
  <si>
    <t>Huntsville Memorial Hospital</t>
  </si>
  <si>
    <t>Huntsville</t>
  </si>
  <si>
    <t>WARD</t>
  </si>
  <si>
    <t>Ward Memorial Hospital</t>
  </si>
  <si>
    <t>Monahans</t>
  </si>
  <si>
    <t>WASHINGTON</t>
  </si>
  <si>
    <t>Baylor Scott &amp; White Medical Center - Brenham</t>
  </si>
  <si>
    <t>Brenham</t>
  </si>
  <si>
    <t>WEBB</t>
  </si>
  <si>
    <t>Doctors Hospital of Laredo</t>
  </si>
  <si>
    <t>Laredo</t>
  </si>
  <si>
    <t>Laredo Medical Center</t>
  </si>
  <si>
    <t>Laredo Specialty Hospital</t>
  </si>
  <si>
    <t>Laredo Rehabilitation Hospital</t>
  </si>
  <si>
    <t>STAT Specialty Hospital of Laredo</t>
  </si>
  <si>
    <t>WHARTON</t>
  </si>
  <si>
    <t>El Campo Memorial Hospital</t>
  </si>
  <si>
    <t>El Campo</t>
  </si>
  <si>
    <t>WHEELER</t>
  </si>
  <si>
    <t>Shamrock General Hospital</t>
  </si>
  <si>
    <t>Shamrock</t>
  </si>
  <si>
    <t>Parkview Hospital</t>
  </si>
  <si>
    <t>Wheeler</t>
  </si>
  <si>
    <t>United Regional Health Care System</t>
  </si>
  <si>
    <t>Electra Memorial Hospital</t>
  </si>
  <si>
    <t>Electra</t>
  </si>
  <si>
    <t>Encompass Health Rehabilitation Hospital of Wichita Falls</t>
  </si>
  <si>
    <t>Kell West Regional Hospital</t>
  </si>
  <si>
    <t>KPC Promise Hospital of Wichita Falls</t>
  </si>
  <si>
    <t>Wilbarger General Hospital</t>
  </si>
  <si>
    <t>Baylor Scott &amp; White Medical Center - Taylor</t>
  </si>
  <si>
    <t>Taylor</t>
  </si>
  <si>
    <t>Round Rock Medical Center</t>
  </si>
  <si>
    <t>Round Rock</t>
  </si>
  <si>
    <t>Baylor Scott &amp; White Medical Center - Round Rock</t>
  </si>
  <si>
    <t>Cedar Park Regional Medical Center</t>
  </si>
  <si>
    <t>Ascension Seton Williamson</t>
  </si>
  <si>
    <t>Encompass Health Rehabilitation Hospital of Round Rock</t>
  </si>
  <si>
    <t>PAM Rehabilitation Hospital of Round Rock</t>
  </si>
  <si>
    <t>Brushy Creek Family Hospital</t>
  </si>
  <si>
    <t>WILSON</t>
  </si>
  <si>
    <t>Connally Memorial Medical Center</t>
  </si>
  <si>
    <t>Floresville</t>
  </si>
  <si>
    <t>WINKLER</t>
  </si>
  <si>
    <t>Winkler County Memorial Hospital</t>
  </si>
  <si>
    <t>Kermit</t>
  </si>
  <si>
    <t>WISE</t>
  </si>
  <si>
    <t>Wise Health System</t>
  </si>
  <si>
    <t>Decatur</t>
  </si>
  <si>
    <t>WOOD</t>
  </si>
  <si>
    <t>UT Health East Texas Quitman Hospital</t>
  </si>
  <si>
    <t>Quitman</t>
  </si>
  <si>
    <t>CHRISTUS Mother Frances Hospital - Winnsboro</t>
  </si>
  <si>
    <t>Winnsboro</t>
  </si>
  <si>
    <t>YOAKUM</t>
  </si>
  <si>
    <t>Yoakum County Hospital</t>
  </si>
  <si>
    <t>Denver City</t>
  </si>
  <si>
    <t>YOUNG</t>
  </si>
  <si>
    <t>Hamilton Hospital</t>
  </si>
  <si>
    <t>Olney</t>
  </si>
  <si>
    <t>Graham Hospital District</t>
  </si>
  <si>
    <t>Graham</t>
  </si>
  <si>
    <t>ANDERSON Total</t>
  </si>
  <si>
    <t>ANDREWS Total</t>
  </si>
  <si>
    <t>ANGELINA Total</t>
  </si>
  <si>
    <t>ATASCOSA Total</t>
  </si>
  <si>
    <t>AUSTIN Total</t>
  </si>
  <si>
    <t>BAILEY Total</t>
  </si>
  <si>
    <t>BASTROP Total</t>
  </si>
  <si>
    <t>BAYLOR Total</t>
  </si>
  <si>
    <t>BEE Total</t>
  </si>
  <si>
    <t>BELL Total</t>
  </si>
  <si>
    <t>BEXAR Total</t>
  </si>
  <si>
    <t>BOSQUE Total</t>
  </si>
  <si>
    <t>BOWIE Total</t>
  </si>
  <si>
    <t>BRAZORIA Total</t>
  </si>
  <si>
    <t>BRAZOS Total</t>
  </si>
  <si>
    <t>BREWSTER Total</t>
  </si>
  <si>
    <t>Brown Total</t>
  </si>
  <si>
    <t>BURLESON Total</t>
  </si>
  <si>
    <t>BURNET Total</t>
  </si>
  <si>
    <t>CALDWELL Total</t>
  </si>
  <si>
    <t>CALHOUN Total</t>
  </si>
  <si>
    <t>CAMERON Total</t>
  </si>
  <si>
    <t>CAMP Total</t>
  </si>
  <si>
    <t>CASTRO Total</t>
  </si>
  <si>
    <t>CHAMBERS Total</t>
  </si>
  <si>
    <t>CHEROKEE Total</t>
  </si>
  <si>
    <t>CHILDRESS Total</t>
  </si>
  <si>
    <t>CLAY Total</t>
  </si>
  <si>
    <t>COCHRAN Total</t>
  </si>
  <si>
    <t>COLEMAN Total</t>
  </si>
  <si>
    <t>COLLIN Total</t>
  </si>
  <si>
    <t>COLLINGSWORTH Total</t>
  </si>
  <si>
    <t>COLORADO Total</t>
  </si>
  <si>
    <t>COMAL Total</t>
  </si>
  <si>
    <t>COMANCHE Total</t>
  </si>
  <si>
    <t>CONCHO Total</t>
  </si>
  <si>
    <t>COOKE Total</t>
  </si>
  <si>
    <t>CORYELL Total</t>
  </si>
  <si>
    <t>CRANE Total</t>
  </si>
  <si>
    <t>CROSBY Total</t>
  </si>
  <si>
    <t>CULBERSON Total</t>
  </si>
  <si>
    <t>DALLAS Total</t>
  </si>
  <si>
    <t>DAWSON Total</t>
  </si>
  <si>
    <t>DE WITT Total</t>
  </si>
  <si>
    <t>DEAF SMITH Total</t>
  </si>
  <si>
    <t>DENTON Total</t>
  </si>
  <si>
    <t>DIMMIT Total</t>
  </si>
  <si>
    <t>EASTLAND Total</t>
  </si>
  <si>
    <t>ECTOR Total</t>
  </si>
  <si>
    <t>EL PASO Total</t>
  </si>
  <si>
    <t>ELLIS Total</t>
  </si>
  <si>
    <t>ERATH Total</t>
  </si>
  <si>
    <t>FALLS Total</t>
  </si>
  <si>
    <t>FANNIN Total</t>
  </si>
  <si>
    <t>FAYETTE Total</t>
  </si>
  <si>
    <t>FISHER Total</t>
  </si>
  <si>
    <t>FLOYD Total</t>
  </si>
  <si>
    <t>FORT BEND Total</t>
  </si>
  <si>
    <t>FREESTONE Total</t>
  </si>
  <si>
    <t>FRIO Total</t>
  </si>
  <si>
    <t>GAINES Total</t>
  </si>
  <si>
    <t>Galveston Total</t>
  </si>
  <si>
    <t>GILLESPIE Total</t>
  </si>
  <si>
    <t>GONZALES Total</t>
  </si>
  <si>
    <t>GRAY Total</t>
  </si>
  <si>
    <t>GRAYSON Total</t>
  </si>
  <si>
    <t>GREGG Total</t>
  </si>
  <si>
    <t>GRIMES Total</t>
  </si>
  <si>
    <t>GUADALUPE Total</t>
  </si>
  <si>
    <t>HALE Total</t>
  </si>
  <si>
    <t>HAMILTON Total</t>
  </si>
  <si>
    <t>HANSFORD Total</t>
  </si>
  <si>
    <t>HARDEMAN Total</t>
  </si>
  <si>
    <t>HARDIN Total</t>
  </si>
  <si>
    <t>HARRIS Total</t>
  </si>
  <si>
    <t>HARRISON Total</t>
  </si>
  <si>
    <t>HARTLEY Total</t>
  </si>
  <si>
    <t>HASKELL Total</t>
  </si>
  <si>
    <t>HAYS Total</t>
  </si>
  <si>
    <t>HEMPHILL Total</t>
  </si>
  <si>
    <t>HENDERSON Total</t>
  </si>
  <si>
    <t>HIDALGO Total</t>
  </si>
  <si>
    <t>HILL Total</t>
  </si>
  <si>
    <t>HOCKLEY Total</t>
  </si>
  <si>
    <t>HOOD Total</t>
  </si>
  <si>
    <t>HOPKINS Total</t>
  </si>
  <si>
    <t>HOUSTON Total</t>
  </si>
  <si>
    <t>HOWARD Total</t>
  </si>
  <si>
    <t>HUNT Total</t>
  </si>
  <si>
    <t>HUTCHINSON Total</t>
  </si>
  <si>
    <t>JACK Total</t>
  </si>
  <si>
    <t>JACKSON Total</t>
  </si>
  <si>
    <t>JASPER Total</t>
  </si>
  <si>
    <t>JEFFERSON Total</t>
  </si>
  <si>
    <t>JIM WELLS Total</t>
  </si>
  <si>
    <t>JOHNSON Total</t>
  </si>
  <si>
    <t>JONES Total</t>
  </si>
  <si>
    <t>KARNES Total</t>
  </si>
  <si>
    <t>KAUFMAN Total</t>
  </si>
  <si>
    <t>KERR Total</t>
  </si>
  <si>
    <t>KIMBLE Total</t>
  </si>
  <si>
    <t>KLEBERG Total</t>
  </si>
  <si>
    <t>KNOX Total</t>
  </si>
  <si>
    <t>LAMAR Total</t>
  </si>
  <si>
    <t>LAMB Total</t>
  </si>
  <si>
    <t>LAMPASAS Total</t>
  </si>
  <si>
    <t>LAVACA Total</t>
  </si>
  <si>
    <t>LIBERTY Total</t>
  </si>
  <si>
    <t>LIMESTONE Total</t>
  </si>
  <si>
    <t>LLANO Total</t>
  </si>
  <si>
    <t>LUBBOCK Total</t>
  </si>
  <si>
    <t>LYNN Total</t>
  </si>
  <si>
    <t>MADISON Total</t>
  </si>
  <si>
    <t>MARTIN Total</t>
  </si>
  <si>
    <t>MATAGORDA Total</t>
  </si>
  <si>
    <t>MAVERICK Total</t>
  </si>
  <si>
    <t>MCCULLOCH Total</t>
  </si>
  <si>
    <t>MCLENNAN Total</t>
  </si>
  <si>
    <t>MEDINA Total</t>
  </si>
  <si>
    <t>MIDLAND Total</t>
  </si>
  <si>
    <t>MITCHELL Total</t>
  </si>
  <si>
    <t>MONTAGUE Total</t>
  </si>
  <si>
    <t>MONTGOMERY Total</t>
  </si>
  <si>
    <t>MOORE Total</t>
  </si>
  <si>
    <t>NACOGDOCHES Total</t>
  </si>
  <si>
    <t>NAVARRO Total</t>
  </si>
  <si>
    <t>NOLAN Total</t>
  </si>
  <si>
    <t>NUECES Total</t>
  </si>
  <si>
    <t>OCHILTREE Total</t>
  </si>
  <si>
    <t>PALO PINTO Total</t>
  </si>
  <si>
    <t>PANOLA Total</t>
  </si>
  <si>
    <t>PARKER Total</t>
  </si>
  <si>
    <t>PARMER Total</t>
  </si>
  <si>
    <t>PECOS Total</t>
  </si>
  <si>
    <t>POLK Total</t>
  </si>
  <si>
    <t>POTTER Total</t>
  </si>
  <si>
    <t>REAGAN Total</t>
  </si>
  <si>
    <t>REEVES Total</t>
  </si>
  <si>
    <t>REFUGIO Total</t>
  </si>
  <si>
    <t>ROCKWALL Total</t>
  </si>
  <si>
    <t>RUNNELS Total</t>
  </si>
  <si>
    <t>RUSK Total</t>
  </si>
  <si>
    <t>SABINE Total</t>
  </si>
  <si>
    <t>SAN AUGUSTINE Total</t>
  </si>
  <si>
    <t>SCHLEICHER Total</t>
  </si>
  <si>
    <t>SCURRY Total</t>
  </si>
  <si>
    <t>SMITH Total</t>
  </si>
  <si>
    <t>SOMERVELL Total</t>
  </si>
  <si>
    <t>STARR Total</t>
  </si>
  <si>
    <t>STEPHENS Total</t>
  </si>
  <si>
    <t>STONEWALL Total</t>
  </si>
  <si>
    <t>SUTTON Total</t>
  </si>
  <si>
    <t>SWISHER Total</t>
  </si>
  <si>
    <t>TARRANT Total</t>
  </si>
  <si>
    <t>TAYLOR Total</t>
  </si>
  <si>
    <t>TERRY Total</t>
  </si>
  <si>
    <t>THROCKMORTON Total</t>
  </si>
  <si>
    <t>TITUS Total</t>
  </si>
  <si>
    <t>TOM GREEN Total</t>
  </si>
  <si>
    <t>TRAVIS Total</t>
  </si>
  <si>
    <t>TYLER Total</t>
  </si>
  <si>
    <t>UPTON Total</t>
  </si>
  <si>
    <t>UVALDE Total</t>
  </si>
  <si>
    <t>VAL VERDE Total</t>
  </si>
  <si>
    <t>VICTORIA Total</t>
  </si>
  <si>
    <t>WALKER Total</t>
  </si>
  <si>
    <t>WARD Total</t>
  </si>
  <si>
    <t>WASHINGTON Total</t>
  </si>
  <si>
    <t>WEBB Total</t>
  </si>
  <si>
    <t>WHARTON Total</t>
  </si>
  <si>
    <t>WHEELER Total</t>
  </si>
  <si>
    <t>WICHITA Total</t>
  </si>
  <si>
    <t>WILBARGER Total</t>
  </si>
  <si>
    <t>WILLIAMSON Total</t>
  </si>
  <si>
    <t>WILSON Total</t>
  </si>
  <si>
    <t>WINKLER Total</t>
  </si>
  <si>
    <t>WISE Total</t>
  </si>
  <si>
    <t>WOOD Total</t>
  </si>
  <si>
    <t>YOAKUM Total</t>
  </si>
  <si>
    <t>YOUNG Total</t>
  </si>
  <si>
    <t>Average
Daily
Census</t>
  </si>
  <si>
    <t>Hospital</t>
  </si>
  <si>
    <t>Metro
Status</t>
  </si>
  <si>
    <t>Ownership</t>
  </si>
  <si>
    <t>Days
Open</t>
  </si>
  <si>
    <t>Staffed
Beds</t>
  </si>
  <si>
    <t>Admissions</t>
  </si>
  <si>
    <t>Inpatient
Days</t>
  </si>
  <si>
    <t>Medicare
Inpatient
Days</t>
  </si>
  <si>
    <t>Medicaid
Inpatient
Days</t>
  </si>
  <si>
    <t>Average
Length
Stay</t>
  </si>
  <si>
    <t>Staff 
Occupancy
Rate</t>
  </si>
  <si>
    <t>COUNTY SUBTOTALS</t>
  </si>
  <si>
    <t>Grand Totals</t>
  </si>
  <si>
    <t>PUBLIC</t>
  </si>
  <si>
    <t>NONPROFIT</t>
  </si>
  <si>
    <t>FORPROFIT</t>
  </si>
  <si>
    <t>OWNERSHIP</t>
  </si>
  <si>
    <t>PUB=Hospitals owned by an agency of city, county or state government and includes hospital districts, hospital authorities, county and city facilities and state owned/operated facilities.</t>
  </si>
  <si>
    <t>NP=Hospitals owned by not-for profit organizations, such as religious organizations, community hospitals, cooperative hospitals and fraternal societies.</t>
  </si>
  <si>
    <t>FP=Hospitals owned on a for-profit basis by an individual, a partnership or a profit-making corporation.</t>
  </si>
  <si>
    <t>METRO-STATUS</t>
  </si>
  <si>
    <t xml:space="preserve">Identifies one of the 63 Texas counties that comprise 25 Metropolitan Areas designated by the U.S. Office of Management and Budget.  All other counties are non-metropolitan.   </t>
  </si>
  <si>
    <t xml:space="preserve">             *Data are over or underreported due to non-availability or combined data (NAV) within an individual record for a specific hospital, or at the county or state level. </t>
  </si>
  <si>
    <t>DATA VARIABLES ON THIS REPORT (see attached hospital survey pages for reference)</t>
  </si>
  <si>
    <t xml:space="preserve">9. Staffed Occupancy Rate (Inpatient Days / Days Open / Staffed Beds * 100), pages 2 and 16, </t>
  </si>
  <si>
    <t>1. Number of Days Open, from page 2, item A.2.b. of the 2023 DSHS/AHA/THA Annual Survey of Hospitals.</t>
  </si>
  <si>
    <t>2. Staffed Beds, from page 15, item E.1.b.1. of the 2023 DSHS/AHA/THA Annual Survey of Hospitals.</t>
  </si>
  <si>
    <t>3. Admissions, from page 15, item E.1.e.1. of the 2023 DSHS/AHA/THA Annual Survey of Hospitals.</t>
  </si>
  <si>
    <t>4. Inpatient Days, from page 15, item E.1.g.1. of the 2023 DSHS/AHA/THA Annual Survey of Hospitals.</t>
  </si>
  <si>
    <t>5. Medicare Inpatient Days, from page 16, item E.2.b.1. of the 2023 DSHS/AHA/THA Annual Survey of Hospitals.</t>
  </si>
  <si>
    <t>6. Medicaid Inpatient Days, from page 16, item E.2.d.1. of the 2023 DSHS/AHA/THA Annual Survey of Hospitals.</t>
  </si>
  <si>
    <t>7. Average Daily Census (Inpatient Days / Days Open), pages 2 and 15, item A.2b. and E.1.b.1. of the 2023 DSHS/AHA/THA Annual Survey of Hospitals.</t>
  </si>
  <si>
    <t>item A.2.b., E.1.b.1., and E.1.g.1. of the 2023 DSHS/AHA/THA Annual Survey of Hospitals.</t>
  </si>
  <si>
    <t>8. Average Length Stay (Inpatient Days / Admissions), page 15, item E.1e.1 and E.1.g.1 of the 2023 DSHS/AHA/THA Annual Survey of Hospitals.</t>
  </si>
  <si>
    <t>For 2023, the minimum number of days a hospital must be open to be included in this report is 335 days.  See page 17 for a list of hospitals not included in this report.</t>
  </si>
  <si>
    <t>FID</t>
  </si>
  <si>
    <t>Status</t>
  </si>
  <si>
    <t>Arise Austin Medical Center</t>
  </si>
  <si>
    <t>FOR-PROFIT</t>
  </si>
  <si>
    <t>non compliance</t>
  </si>
  <si>
    <t>The Hospital at Westlake Medical Center</t>
  </si>
  <si>
    <t>Altus Baytown Hospital, Baytown Medical Center</t>
  </si>
  <si>
    <t>SE Texas ER &amp; Hospital</t>
  </si>
  <si>
    <t>-</t>
  </si>
  <si>
    <t>KPC Promise Hospital of Dallas</t>
  </si>
  <si>
    <t>New</t>
  </si>
  <si>
    <t>Legent Hospital of El Paso</t>
  </si>
  <si>
    <t>Closed</t>
  </si>
  <si>
    <t>Red River ER &amp; Hospital</t>
  </si>
  <si>
    <t>Hill Country Memorial Hospital</t>
  </si>
  <si>
    <t>Closed/Merge</t>
  </si>
  <si>
    <t>South Texas Surgical Hospital</t>
  </si>
  <si>
    <t>ER TX Medical Center Mansfield</t>
  </si>
  <si>
    <t>Dell Childrens Medical Center North Campus</t>
  </si>
  <si>
    <t>Texas Vista Medical Center</t>
  </si>
  <si>
    <t>Mid - Jefferson Extended Care Hospital</t>
  </si>
  <si>
    <t>Nederland</t>
  </si>
  <si>
    <t>VAN ZANDT</t>
  </si>
  <si>
    <t>Van Zandt Regional Hospital</t>
  </si>
  <si>
    <t>Grand Saline</t>
  </si>
  <si>
    <t>Clearsky Rehabilitation Hospital of Waxahachie</t>
  </si>
  <si>
    <t>Clearsky Rehabilitation Hospital of Harker Heights</t>
  </si>
  <si>
    <t>Baylor Scott &amp; White Heart and Vascular Hospital - Waxahachie</t>
  </si>
  <si>
    <t>Royse City Emergency Hospital</t>
  </si>
  <si>
    <t>Nexus Specialty Hospital - The Woodlands Ltd - Shenandoah Campus</t>
  </si>
  <si>
    <t>United Memorial Medical Center</t>
  </si>
  <si>
    <t>Premier Specialty Hospital of El Paso</t>
  </si>
  <si>
    <t>Acute
Beds</t>
  </si>
  <si>
    <t>Metro 
Status</t>
  </si>
  <si>
    <t>Status
Date</t>
  </si>
  <si>
    <t xml:space="preserve">525 Hospitals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</si>
</sst>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sz val="10"/>
      <color indexed="8"/>
      <name val="Arial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/>
  </cellStyleXfs>
  <cellXfs count="46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4" fontId="0" fillId="0" borderId="0" xfId="0" applyNumberFormat="1"/>
    <xf numFmtId="3" fontId="2" fillId="0" borderId="0" xfId="0" applyNumberFormat="1" applyFont="1"/>
    <xf numFmtId="0" fontId="3" fillId="0" borderId="2" xfId="0" applyFont="1" applyBorder="1"/>
    <xf numFmtId="0" fontId="2" fillId="0" borderId="2" xfId="0" applyFont="1" applyBorder="1"/>
    <xf numFmtId="1" fontId="2" fillId="0" borderId="2" xfId="0" applyNumberFormat="1" applyFont="1" applyBorder="1"/>
    <xf numFmtId="3" fontId="2" fillId="0" borderId="2" xfId="0" applyNumberFormat="1" applyFont="1" applyBorder="1"/>
    <xf numFmtId="164" fontId="0" fillId="0" borderId="2" xfId="0" applyNumberForma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wrapText="1"/>
    </xf>
    <xf numFmtId="3" fontId="3" fillId="0" borderId="2" xfId="0" applyNumberFormat="1" applyFont="1" applyBorder="1"/>
    <xf numFmtId="164" fontId="4" fillId="0" borderId="2" xfId="0" applyNumberFormat="1" applyFont="1" applyBorder="1"/>
    <xf numFmtId="3" fontId="3" fillId="0" borderId="0" xfId="0" applyNumberFormat="1" applyFont="1"/>
    <xf numFmtId="164" fontId="4" fillId="0" borderId="0" xfId="0" applyNumberFormat="1" applyFont="1"/>
    <xf numFmtId="1" fontId="2" fillId="0" borderId="0" xfId="0" applyNumberFormat="1" applyFont="1" applyFill="1"/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3" xfId="0" applyFont="1" applyBorder="1"/>
    <xf numFmtId="0" fontId="5" fillId="0" borderId="0" xfId="0" applyFont="1"/>
    <xf numFmtId="0" fontId="6" fillId="0" borderId="0" xfId="0" applyFont="1"/>
    <xf numFmtId="0" fontId="8" fillId="0" borderId="0" xfId="2" applyFont="1"/>
    <xf numFmtId="0" fontId="10" fillId="0" borderId="0" xfId="3" applyFont="1"/>
    <xf numFmtId="0" fontId="0" fillId="0" borderId="3" xfId="0" applyBorder="1"/>
    <xf numFmtId="0" fontId="0" fillId="0" borderId="2" xfId="0" applyBorder="1"/>
    <xf numFmtId="15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wrapText="1"/>
    </xf>
  </cellXfs>
  <cellStyles count="4">
    <cellStyle name="Comma" xfId="1" builtinId="3"/>
    <cellStyle name="Normal" xfId="0" builtinId="0"/>
    <cellStyle name="Normal 3" xfId="3" xr:uid="{50FCD87E-56C8-4818-B1CC-B8C215DB2CEF}"/>
    <cellStyle name="Normal_Copy of 08CCCSF" xfId="2" xr:uid="{4A6AD9AC-5815-4B68-B821-A40FF07AFA1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87"/>
  <sheetViews>
    <sheetView tabSelected="1" view="pageLayout" topLeftCell="B876" zoomScaleNormal="100" workbookViewId="0">
      <selection activeCell="C892" sqref="C892:C896"/>
    </sheetView>
  </sheetViews>
  <sheetFormatPr defaultRowHeight="15" outlineLevelRow="2" x14ac:dyDescent="0.25"/>
  <cols>
    <col min="1" max="1" width="0" style="1" hidden="1" customWidth="1"/>
    <col min="2" max="2" width="71" style="1" customWidth="1"/>
    <col min="3" max="3" width="20.7109375" style="1" customWidth="1"/>
    <col min="4" max="4" width="14.42578125" style="3" customWidth="1"/>
    <col min="5" max="5" width="12.85546875" style="1" customWidth="1"/>
    <col min="6" max="6" width="23.7109375" style="34" customWidth="1"/>
    <col min="7" max="7" width="8.85546875" style="1"/>
    <col min="8" max="8" width="9" style="1" bestFit="1" customWidth="1"/>
    <col min="9" max="9" width="12.7109375" style="1" customWidth="1"/>
    <col min="10" max="10" width="13.28515625" style="1" customWidth="1"/>
    <col min="11" max="11" width="11.85546875" style="1" customWidth="1"/>
    <col min="12" max="12" width="11.5703125" style="1" customWidth="1"/>
    <col min="13" max="15" width="8.85546875" style="12" customWidth="1"/>
  </cols>
  <sheetData>
    <row r="1" spans="1:15" ht="52.5" thickBot="1" x14ac:dyDescent="0.3">
      <c r="A1" s="1" t="s">
        <v>0</v>
      </c>
      <c r="B1" s="4" t="s">
        <v>1148</v>
      </c>
      <c r="C1" s="5" t="s">
        <v>1149</v>
      </c>
      <c r="D1" s="4" t="s">
        <v>1</v>
      </c>
      <c r="E1" s="4" t="s">
        <v>1150</v>
      </c>
      <c r="F1" s="6"/>
      <c r="G1" s="7" t="s">
        <v>1151</v>
      </c>
      <c r="H1" s="8" t="s">
        <v>1152</v>
      </c>
      <c r="I1" s="9" t="s">
        <v>1153</v>
      </c>
      <c r="J1" s="8" t="s">
        <v>1154</v>
      </c>
      <c r="K1" s="8" t="s">
        <v>1155</v>
      </c>
      <c r="L1" s="8" t="s">
        <v>1156</v>
      </c>
      <c r="M1" s="10" t="s">
        <v>1147</v>
      </c>
      <c r="N1" s="11" t="s">
        <v>1157</v>
      </c>
      <c r="O1" s="11" t="s">
        <v>1158</v>
      </c>
    </row>
    <row r="2" spans="1:15" x14ac:dyDescent="0.25">
      <c r="B2" s="19" t="str">
        <f>CONCATENATE("COUNTY - ",A3)</f>
        <v>COUNTY - ANDERSON</v>
      </c>
      <c r="C2" s="20"/>
      <c r="D2" s="3" t="s">
        <v>4</v>
      </c>
      <c r="E2" s="19"/>
      <c r="F2" s="31"/>
      <c r="G2" s="21"/>
      <c r="H2" s="22"/>
      <c r="I2" s="23"/>
      <c r="J2" s="22"/>
      <c r="K2" s="22"/>
      <c r="L2" s="22"/>
      <c r="M2" s="24"/>
      <c r="N2" s="25"/>
      <c r="O2" s="25"/>
    </row>
    <row r="3" spans="1:15" outlineLevel="2" x14ac:dyDescent="0.25">
      <c r="A3" s="1" t="s">
        <v>72</v>
      </c>
      <c r="B3" s="1" t="s">
        <v>73</v>
      </c>
      <c r="C3" s="1" t="s">
        <v>74</v>
      </c>
      <c r="E3" s="2" t="s">
        <v>1163</v>
      </c>
      <c r="F3" s="32"/>
      <c r="G3" s="2">
        <v>365</v>
      </c>
      <c r="H3" s="13">
        <v>160</v>
      </c>
      <c r="I3" s="13">
        <v>2830</v>
      </c>
      <c r="J3" s="13">
        <v>23125</v>
      </c>
      <c r="K3" s="13">
        <v>5158</v>
      </c>
      <c r="L3" s="13">
        <v>1199</v>
      </c>
      <c r="M3" s="12">
        <f>J3/365</f>
        <v>63.356164383561641</v>
      </c>
      <c r="N3" s="12">
        <f>J3/I3</f>
        <v>8.171378091872791</v>
      </c>
      <c r="O3" s="12">
        <f>(J3/365/H3*100)</f>
        <v>39.597602739726021</v>
      </c>
    </row>
    <row r="4" spans="1:15" outlineLevel="1" x14ac:dyDescent="0.25">
      <c r="A4" s="3" t="s">
        <v>967</v>
      </c>
      <c r="E4" s="2"/>
      <c r="F4" s="32" t="s">
        <v>1159</v>
      </c>
      <c r="G4" s="2"/>
      <c r="H4" s="28">
        <f>SUBTOTAL(9,H3:H3)</f>
        <v>160</v>
      </c>
      <c r="I4" s="28">
        <f>SUBTOTAL(9,I3:I3)</f>
        <v>2830</v>
      </c>
      <c r="J4" s="28">
        <f>SUBTOTAL(9,J3:J3)</f>
        <v>23125</v>
      </c>
      <c r="K4" s="28">
        <f>SUBTOTAL(9,K3:K3)</f>
        <v>5158</v>
      </c>
      <c r="L4" s="28">
        <f>SUBTOTAL(9,L3:L3)</f>
        <v>1199</v>
      </c>
      <c r="M4" s="29">
        <f t="shared" ref="M4:M82" si="0">J4/365</f>
        <v>63.356164383561641</v>
      </c>
      <c r="N4" s="29">
        <f t="shared" ref="N4:N82" si="1">J4/I4</f>
        <v>8.171378091872791</v>
      </c>
      <c r="O4" s="29">
        <f t="shared" ref="O4:O82" si="2">(J4/365/H4*100)</f>
        <v>39.597602739726021</v>
      </c>
    </row>
    <row r="5" spans="1:15" outlineLevel="1" x14ac:dyDescent="0.25">
      <c r="A5" s="3"/>
      <c r="B5" s="19" t="str">
        <f>CONCATENATE("COUNTY - ",A6)</f>
        <v>COUNTY - ANDREWS</v>
      </c>
      <c r="D5" s="3" t="s">
        <v>4</v>
      </c>
      <c r="E5" s="2"/>
      <c r="F5" s="32"/>
      <c r="G5" s="2"/>
      <c r="H5" s="13"/>
      <c r="I5" s="13"/>
      <c r="J5" s="13"/>
      <c r="K5" s="13"/>
      <c r="L5" s="13"/>
    </row>
    <row r="6" spans="1:15" outlineLevel="2" x14ac:dyDescent="0.25">
      <c r="A6" s="1" t="s">
        <v>75</v>
      </c>
      <c r="B6" s="1" t="s">
        <v>76</v>
      </c>
      <c r="C6" s="1" t="s">
        <v>77</v>
      </c>
      <c r="E6" s="2" t="s">
        <v>1161</v>
      </c>
      <c r="F6" s="32"/>
      <c r="G6" s="2">
        <v>365</v>
      </c>
      <c r="H6" s="13">
        <v>32</v>
      </c>
      <c r="I6" s="13">
        <v>727</v>
      </c>
      <c r="J6" s="13">
        <v>1520</v>
      </c>
      <c r="K6" s="13">
        <v>282</v>
      </c>
      <c r="L6" s="13">
        <v>518</v>
      </c>
      <c r="M6" s="12">
        <f t="shared" si="0"/>
        <v>4.1643835616438354</v>
      </c>
      <c r="N6" s="12">
        <f t="shared" si="1"/>
        <v>2.0907840440165062</v>
      </c>
      <c r="O6" s="12">
        <f t="shared" si="2"/>
        <v>13.013698630136986</v>
      </c>
    </row>
    <row r="7" spans="1:15" outlineLevel="1" x14ac:dyDescent="0.25">
      <c r="A7" s="3" t="s">
        <v>968</v>
      </c>
      <c r="E7" s="2"/>
      <c r="F7" s="32" t="s">
        <v>1159</v>
      </c>
      <c r="G7" s="2"/>
      <c r="H7" s="28">
        <f>SUBTOTAL(9,H6:H6)</f>
        <v>32</v>
      </c>
      <c r="I7" s="28">
        <f>SUBTOTAL(9,I6:I6)</f>
        <v>727</v>
      </c>
      <c r="J7" s="28">
        <f>SUBTOTAL(9,J6:J6)</f>
        <v>1520</v>
      </c>
      <c r="K7" s="28">
        <f>SUBTOTAL(9,K6:K6)</f>
        <v>282</v>
      </c>
      <c r="L7" s="28">
        <f>SUBTOTAL(9,L6:L6)</f>
        <v>518</v>
      </c>
      <c r="M7" s="29">
        <f t="shared" si="0"/>
        <v>4.1643835616438354</v>
      </c>
      <c r="N7" s="29">
        <f t="shared" si="1"/>
        <v>2.0907840440165062</v>
      </c>
      <c r="O7" s="29">
        <f t="shared" si="2"/>
        <v>13.013698630136986</v>
      </c>
    </row>
    <row r="8" spans="1:15" outlineLevel="1" x14ac:dyDescent="0.25">
      <c r="A8" s="3"/>
      <c r="B8" s="19" t="str">
        <f>CONCATENATE("COUNTY - ",A9)</f>
        <v>COUNTY - ANGELINA</v>
      </c>
      <c r="D8" s="3" t="s">
        <v>4</v>
      </c>
      <c r="E8" s="2"/>
      <c r="F8" s="32"/>
      <c r="G8" s="2"/>
      <c r="H8" s="13"/>
      <c r="I8" s="13"/>
      <c r="J8" s="13"/>
      <c r="K8" s="13"/>
      <c r="L8" s="13"/>
    </row>
    <row r="9" spans="1:15" outlineLevel="2" x14ac:dyDescent="0.25">
      <c r="A9" s="1" t="s">
        <v>2</v>
      </c>
      <c r="B9" s="1" t="s">
        <v>79</v>
      </c>
      <c r="C9" s="1" t="s">
        <v>3</v>
      </c>
      <c r="E9" s="2" t="s">
        <v>1162</v>
      </c>
      <c r="F9" s="32"/>
      <c r="G9" s="2">
        <v>365</v>
      </c>
      <c r="H9" s="13">
        <v>159</v>
      </c>
      <c r="I9" s="13">
        <v>5829</v>
      </c>
      <c r="J9" s="13">
        <v>26118</v>
      </c>
      <c r="K9" s="13">
        <v>16368</v>
      </c>
      <c r="L9" s="13">
        <v>3235</v>
      </c>
      <c r="M9" s="12">
        <f t="shared" si="0"/>
        <v>71.556164383561651</v>
      </c>
      <c r="N9" s="12">
        <f t="shared" si="1"/>
        <v>4.4806999485331964</v>
      </c>
      <c r="O9" s="12">
        <f t="shared" si="2"/>
        <v>45.003876970793492</v>
      </c>
    </row>
    <row r="10" spans="1:15" outlineLevel="2" x14ac:dyDescent="0.25">
      <c r="A10" s="1" t="s">
        <v>2</v>
      </c>
      <c r="B10" s="1" t="s">
        <v>78</v>
      </c>
      <c r="C10" s="1" t="s">
        <v>3</v>
      </c>
      <c r="E10" s="2" t="s">
        <v>1163</v>
      </c>
      <c r="F10" s="32"/>
      <c r="G10" s="2">
        <v>365</v>
      </c>
      <c r="H10" s="13">
        <v>131</v>
      </c>
      <c r="I10" s="13">
        <v>7180</v>
      </c>
      <c r="J10" s="13">
        <v>28188</v>
      </c>
      <c r="K10" s="13">
        <v>17554</v>
      </c>
      <c r="L10" s="13">
        <v>3436</v>
      </c>
      <c r="M10" s="12">
        <f t="shared" si="0"/>
        <v>77.227397260273975</v>
      </c>
      <c r="N10" s="12">
        <f t="shared" si="1"/>
        <v>3.9259052924791087</v>
      </c>
      <c r="O10" s="12">
        <f t="shared" si="2"/>
        <v>58.952211649064104</v>
      </c>
    </row>
    <row r="11" spans="1:15" outlineLevel="1" x14ac:dyDescent="0.25">
      <c r="A11" s="3" t="s">
        <v>969</v>
      </c>
      <c r="E11" s="2"/>
      <c r="F11" s="32" t="s">
        <v>1159</v>
      </c>
      <c r="G11" s="2"/>
      <c r="H11" s="28">
        <f>SUBTOTAL(9,H9:H10)</f>
        <v>290</v>
      </c>
      <c r="I11" s="28">
        <f>SUBTOTAL(9,I9:I10)</f>
        <v>13009</v>
      </c>
      <c r="J11" s="28">
        <f>SUBTOTAL(9,J9:J10)</f>
        <v>54306</v>
      </c>
      <c r="K11" s="28">
        <f>SUBTOTAL(9,K9:K10)</f>
        <v>33922</v>
      </c>
      <c r="L11" s="28">
        <f>SUBTOTAL(9,L9:L10)</f>
        <v>6671</v>
      </c>
      <c r="M11" s="29">
        <f t="shared" si="0"/>
        <v>148.78356164383561</v>
      </c>
      <c r="N11" s="29">
        <f t="shared" si="1"/>
        <v>4.1744945806749172</v>
      </c>
      <c r="O11" s="29">
        <f t="shared" si="2"/>
        <v>51.304676428908834</v>
      </c>
    </row>
    <row r="12" spans="1:15" outlineLevel="1" x14ac:dyDescent="0.25">
      <c r="A12" s="3"/>
      <c r="B12" s="19" t="str">
        <f>CONCATENATE("COUNTY - ",A13)</f>
        <v>COUNTY - ATASCOSA</v>
      </c>
      <c r="D12" s="3" t="s">
        <v>6</v>
      </c>
      <c r="E12" s="2"/>
      <c r="F12" s="32"/>
      <c r="G12" s="2"/>
      <c r="H12" s="13"/>
      <c r="I12" s="13"/>
      <c r="J12" s="13"/>
      <c r="K12" s="13"/>
      <c r="L12" s="13"/>
    </row>
    <row r="13" spans="1:15" outlineLevel="2" x14ac:dyDescent="0.25">
      <c r="A13" s="1" t="s">
        <v>80</v>
      </c>
      <c r="B13" s="1" t="s">
        <v>81</v>
      </c>
      <c r="C13" s="1" t="s">
        <v>82</v>
      </c>
      <c r="E13" s="2" t="s">
        <v>1163</v>
      </c>
      <c r="F13" s="32"/>
      <c r="G13" s="2">
        <v>365</v>
      </c>
      <c r="H13" s="13">
        <v>59</v>
      </c>
      <c r="I13" s="13">
        <v>1534</v>
      </c>
      <c r="J13" s="13">
        <v>4377</v>
      </c>
      <c r="K13" s="13">
        <v>2551</v>
      </c>
      <c r="L13" s="13">
        <v>462</v>
      </c>
      <c r="M13" s="12">
        <f t="shared" si="0"/>
        <v>11.991780821917809</v>
      </c>
      <c r="N13" s="12">
        <f t="shared" si="1"/>
        <v>2.8533246414602349</v>
      </c>
      <c r="O13" s="12">
        <f t="shared" si="2"/>
        <v>20.32505224053866</v>
      </c>
    </row>
    <row r="14" spans="1:15" outlineLevel="1" x14ac:dyDescent="0.25">
      <c r="A14" s="3" t="s">
        <v>970</v>
      </c>
      <c r="E14" s="2"/>
      <c r="F14" s="32" t="s">
        <v>1159</v>
      </c>
      <c r="G14" s="2"/>
      <c r="H14" s="28">
        <f>SUBTOTAL(9,H13:H13)</f>
        <v>59</v>
      </c>
      <c r="I14" s="28">
        <f>SUBTOTAL(9,I13:I13)</f>
        <v>1534</v>
      </c>
      <c r="J14" s="28">
        <f>SUBTOTAL(9,J13:J13)</f>
        <v>4377</v>
      </c>
      <c r="K14" s="28">
        <f>SUBTOTAL(9,K13:K13)</f>
        <v>2551</v>
      </c>
      <c r="L14" s="28">
        <f>SUBTOTAL(9,L13:L13)</f>
        <v>462</v>
      </c>
      <c r="M14" s="29">
        <f t="shared" si="0"/>
        <v>11.991780821917809</v>
      </c>
      <c r="N14" s="29">
        <f t="shared" si="1"/>
        <v>2.8533246414602349</v>
      </c>
      <c r="O14" s="29">
        <f t="shared" si="2"/>
        <v>20.32505224053866</v>
      </c>
    </row>
    <row r="15" spans="1:15" outlineLevel="1" x14ac:dyDescent="0.25">
      <c r="A15" s="3"/>
      <c r="B15" s="19" t="str">
        <f>CONCATENATE("COUNTY - ",A16)</f>
        <v>COUNTY - AUSTIN</v>
      </c>
      <c r="D15" s="3" t="s">
        <v>6</v>
      </c>
      <c r="E15" s="2"/>
      <c r="F15" s="32"/>
      <c r="G15" s="2"/>
      <c r="H15" s="13"/>
      <c r="I15" s="13"/>
      <c r="J15" s="13"/>
      <c r="K15" s="13"/>
      <c r="L15" s="13"/>
    </row>
    <row r="16" spans="1:15" outlineLevel="2" x14ac:dyDescent="0.25">
      <c r="A16" s="1" t="s">
        <v>83</v>
      </c>
      <c r="B16" s="1" t="s">
        <v>84</v>
      </c>
      <c r="C16" s="1" t="s">
        <v>85</v>
      </c>
      <c r="E16" s="2" t="s">
        <v>1162</v>
      </c>
      <c r="F16" s="32"/>
      <c r="G16" s="2">
        <v>365</v>
      </c>
      <c r="H16" s="13">
        <v>10</v>
      </c>
      <c r="I16" s="13">
        <v>64</v>
      </c>
      <c r="J16" s="13">
        <v>180</v>
      </c>
      <c r="K16" s="13">
        <v>130</v>
      </c>
      <c r="L16" s="13">
        <v>8</v>
      </c>
      <c r="M16" s="12">
        <f t="shared" si="0"/>
        <v>0.49315068493150682</v>
      </c>
      <c r="N16" s="12">
        <f t="shared" si="1"/>
        <v>2.8125</v>
      </c>
      <c r="O16" s="12">
        <f t="shared" si="2"/>
        <v>4.9315068493150687</v>
      </c>
    </row>
    <row r="17" spans="1:15" outlineLevel="1" x14ac:dyDescent="0.25">
      <c r="A17" s="3" t="s">
        <v>971</v>
      </c>
      <c r="E17" s="2"/>
      <c r="F17" s="32" t="s">
        <v>1159</v>
      </c>
      <c r="G17" s="2"/>
      <c r="H17" s="28">
        <f>SUBTOTAL(9,H16:H16)</f>
        <v>10</v>
      </c>
      <c r="I17" s="28">
        <f>SUBTOTAL(9,I16:I16)</f>
        <v>64</v>
      </c>
      <c r="J17" s="28">
        <f>SUBTOTAL(9,J16:J16)</f>
        <v>180</v>
      </c>
      <c r="K17" s="28">
        <f>SUBTOTAL(9,K16:K16)</f>
        <v>130</v>
      </c>
      <c r="L17" s="28">
        <f>SUBTOTAL(9,L16:L16)</f>
        <v>8</v>
      </c>
      <c r="M17" s="29">
        <f t="shared" si="0"/>
        <v>0.49315068493150682</v>
      </c>
      <c r="N17" s="29">
        <f t="shared" si="1"/>
        <v>2.8125</v>
      </c>
      <c r="O17" s="29">
        <f t="shared" si="2"/>
        <v>4.9315068493150687</v>
      </c>
    </row>
    <row r="18" spans="1:15" outlineLevel="1" x14ac:dyDescent="0.25">
      <c r="A18" s="3"/>
      <c r="B18" s="19" t="str">
        <f>CONCATENATE("COUNTY - ",A19)</f>
        <v>COUNTY - BAILEY</v>
      </c>
      <c r="D18" s="3" t="s">
        <v>4</v>
      </c>
      <c r="E18" s="2"/>
      <c r="F18" s="32"/>
      <c r="G18" s="2"/>
      <c r="H18" s="13"/>
      <c r="I18" s="13"/>
      <c r="J18" s="13"/>
      <c r="K18" s="13"/>
      <c r="L18" s="13"/>
    </row>
    <row r="19" spans="1:15" outlineLevel="2" x14ac:dyDescent="0.25">
      <c r="A19" s="1" t="s">
        <v>86</v>
      </c>
      <c r="B19" s="1" t="s">
        <v>87</v>
      </c>
      <c r="C19" s="1" t="s">
        <v>88</v>
      </c>
      <c r="E19" s="2" t="s">
        <v>1163</v>
      </c>
      <c r="F19" s="32"/>
      <c r="G19" s="2">
        <v>365</v>
      </c>
      <c r="H19" s="13">
        <v>25</v>
      </c>
      <c r="I19" s="13">
        <v>47</v>
      </c>
      <c r="J19" s="13">
        <v>238</v>
      </c>
      <c r="K19" s="13">
        <v>224</v>
      </c>
      <c r="L19" s="13">
        <v>1</v>
      </c>
      <c r="M19" s="12">
        <f t="shared" si="0"/>
        <v>0.65205479452054793</v>
      </c>
      <c r="N19" s="12">
        <f t="shared" si="1"/>
        <v>5.0638297872340425</v>
      </c>
      <c r="O19" s="12">
        <f t="shared" si="2"/>
        <v>2.6082191780821917</v>
      </c>
    </row>
    <row r="20" spans="1:15" outlineLevel="1" x14ac:dyDescent="0.25">
      <c r="A20" s="3" t="s">
        <v>972</v>
      </c>
      <c r="E20" s="2"/>
      <c r="F20" s="32" t="s">
        <v>1159</v>
      </c>
      <c r="G20" s="2"/>
      <c r="H20" s="28">
        <f>SUBTOTAL(9,H19:H19)</f>
        <v>25</v>
      </c>
      <c r="I20" s="28">
        <f>SUBTOTAL(9,I19:I19)</f>
        <v>47</v>
      </c>
      <c r="J20" s="28">
        <f>SUBTOTAL(9,J19:J19)</f>
        <v>238</v>
      </c>
      <c r="K20" s="28">
        <f>SUBTOTAL(9,K19:K19)</f>
        <v>224</v>
      </c>
      <c r="L20" s="28">
        <f>SUBTOTAL(9,L19:L19)</f>
        <v>1</v>
      </c>
      <c r="M20" s="29">
        <f t="shared" si="0"/>
        <v>0.65205479452054793</v>
      </c>
      <c r="N20" s="29">
        <f t="shared" si="1"/>
        <v>5.0638297872340425</v>
      </c>
      <c r="O20" s="29">
        <f t="shared" si="2"/>
        <v>2.6082191780821917</v>
      </c>
    </row>
    <row r="21" spans="1:15" outlineLevel="1" x14ac:dyDescent="0.25">
      <c r="A21" s="3"/>
      <c r="B21" s="19" t="str">
        <f>CONCATENATE("COUNTY - ",A22)</f>
        <v>COUNTY - BASTROP</v>
      </c>
      <c r="D21" s="3" t="s">
        <v>6</v>
      </c>
      <c r="E21" s="2"/>
      <c r="F21" s="32"/>
      <c r="G21" s="2"/>
      <c r="H21" s="13"/>
      <c r="I21" s="13"/>
      <c r="J21" s="13"/>
      <c r="K21" s="13"/>
      <c r="L21" s="13"/>
    </row>
    <row r="22" spans="1:15" outlineLevel="2" x14ac:dyDescent="0.25">
      <c r="A22" s="1" t="s">
        <v>89</v>
      </c>
      <c r="B22" s="1" t="s">
        <v>92</v>
      </c>
      <c r="C22" s="1" t="s">
        <v>93</v>
      </c>
      <c r="E22" s="2" t="s">
        <v>1162</v>
      </c>
      <c r="F22" s="32"/>
      <c r="G22" s="2">
        <v>365</v>
      </c>
      <c r="H22" s="13">
        <v>7</v>
      </c>
      <c r="I22" s="13">
        <v>110</v>
      </c>
      <c r="J22" s="13">
        <v>358</v>
      </c>
      <c r="K22" s="13">
        <v>196</v>
      </c>
      <c r="L22" s="13">
        <v>26</v>
      </c>
      <c r="M22" s="12">
        <f t="shared" si="0"/>
        <v>0.98082191780821915</v>
      </c>
      <c r="N22" s="12">
        <f t="shared" si="1"/>
        <v>3.2545454545454544</v>
      </c>
      <c r="O22" s="12">
        <f t="shared" si="2"/>
        <v>14.011741682974559</v>
      </c>
    </row>
    <row r="23" spans="1:15" outlineLevel="2" x14ac:dyDescent="0.25">
      <c r="A23" s="1" t="s">
        <v>89</v>
      </c>
      <c r="B23" s="1" t="s">
        <v>90</v>
      </c>
      <c r="C23" s="1" t="s">
        <v>91</v>
      </c>
      <c r="E23" s="2" t="s">
        <v>1162</v>
      </c>
      <c r="F23" s="32"/>
      <c r="G23" s="2">
        <v>365</v>
      </c>
      <c r="H23" s="13">
        <v>8</v>
      </c>
      <c r="I23" s="13">
        <v>207</v>
      </c>
      <c r="J23" s="13">
        <v>1643</v>
      </c>
      <c r="K23" s="13">
        <v>304</v>
      </c>
      <c r="L23" s="13">
        <v>234</v>
      </c>
      <c r="M23" s="12">
        <f t="shared" si="0"/>
        <v>4.5013698630136982</v>
      </c>
      <c r="N23" s="12">
        <f t="shared" si="1"/>
        <v>7.93719806763285</v>
      </c>
      <c r="O23" s="12">
        <f t="shared" si="2"/>
        <v>56.267123287671225</v>
      </c>
    </row>
    <row r="24" spans="1:15" outlineLevel="1" x14ac:dyDescent="0.25">
      <c r="A24" s="3" t="s">
        <v>973</v>
      </c>
      <c r="E24" s="2"/>
      <c r="F24" s="32" t="s">
        <v>1159</v>
      </c>
      <c r="G24" s="2"/>
      <c r="H24" s="28">
        <f>SUBTOTAL(9,H22:H23)</f>
        <v>15</v>
      </c>
      <c r="I24" s="28">
        <f>SUBTOTAL(9,I22:I23)</f>
        <v>317</v>
      </c>
      <c r="J24" s="28">
        <f>SUBTOTAL(9,J22:J23)</f>
        <v>2001</v>
      </c>
      <c r="K24" s="28">
        <f>SUBTOTAL(9,K22:K23)</f>
        <v>500</v>
      </c>
      <c r="L24" s="28">
        <f>SUBTOTAL(9,L22:L23)</f>
        <v>260</v>
      </c>
      <c r="M24" s="29">
        <f t="shared" si="0"/>
        <v>5.4821917808219176</v>
      </c>
      <c r="N24" s="29">
        <f t="shared" si="1"/>
        <v>6.3123028391167191</v>
      </c>
      <c r="O24" s="29">
        <f t="shared" si="2"/>
        <v>36.547945205479451</v>
      </c>
    </row>
    <row r="25" spans="1:15" outlineLevel="1" x14ac:dyDescent="0.25">
      <c r="A25" s="3"/>
      <c r="B25" s="19" t="str">
        <f>CONCATENATE("COUNTY - ",A26)</f>
        <v>COUNTY - BAYLOR</v>
      </c>
      <c r="D25" s="3" t="s">
        <v>4</v>
      </c>
      <c r="E25" s="2"/>
      <c r="F25" s="32"/>
      <c r="G25" s="2"/>
      <c r="H25" s="13"/>
      <c r="I25" s="13"/>
      <c r="J25" s="13"/>
      <c r="K25" s="13"/>
      <c r="L25" s="13"/>
    </row>
    <row r="26" spans="1:15" outlineLevel="2" x14ac:dyDescent="0.25">
      <c r="A26" s="1" t="s">
        <v>94</v>
      </c>
      <c r="B26" s="1" t="s">
        <v>95</v>
      </c>
      <c r="C26" s="1" t="s">
        <v>96</v>
      </c>
      <c r="E26" s="2" t="s">
        <v>1161</v>
      </c>
      <c r="F26" s="32"/>
      <c r="G26" s="2">
        <v>365</v>
      </c>
      <c r="H26" s="13">
        <v>15</v>
      </c>
      <c r="I26" s="13">
        <v>304</v>
      </c>
      <c r="J26" s="13">
        <v>1288</v>
      </c>
      <c r="K26" s="13">
        <v>344</v>
      </c>
      <c r="L26" s="13">
        <v>237</v>
      </c>
      <c r="M26" s="12">
        <f t="shared" si="0"/>
        <v>3.5287671232876714</v>
      </c>
      <c r="N26" s="12">
        <f t="shared" si="1"/>
        <v>4.2368421052631575</v>
      </c>
      <c r="O26" s="12">
        <f t="shared" si="2"/>
        <v>23.525114155251142</v>
      </c>
    </row>
    <row r="27" spans="1:15" outlineLevel="1" x14ac:dyDescent="0.25">
      <c r="A27" s="3" t="s">
        <v>974</v>
      </c>
      <c r="E27" s="2"/>
      <c r="F27" s="32" t="s">
        <v>1159</v>
      </c>
      <c r="G27" s="2"/>
      <c r="H27" s="28">
        <f>SUBTOTAL(9,H26:H26)</f>
        <v>15</v>
      </c>
      <c r="I27" s="28">
        <f>SUBTOTAL(9,I26:I26)</f>
        <v>304</v>
      </c>
      <c r="J27" s="28">
        <f>SUBTOTAL(9,J26:J26)</f>
        <v>1288</v>
      </c>
      <c r="K27" s="28">
        <f>SUBTOTAL(9,K26:K26)</f>
        <v>344</v>
      </c>
      <c r="L27" s="28">
        <f>SUBTOTAL(9,L26:L26)</f>
        <v>237</v>
      </c>
      <c r="M27" s="29">
        <f t="shared" si="0"/>
        <v>3.5287671232876714</v>
      </c>
      <c r="N27" s="29">
        <f t="shared" si="1"/>
        <v>4.2368421052631575</v>
      </c>
      <c r="O27" s="29">
        <f t="shared" si="2"/>
        <v>23.525114155251142</v>
      </c>
    </row>
    <row r="28" spans="1:15" outlineLevel="1" x14ac:dyDescent="0.25">
      <c r="A28" s="3"/>
      <c r="B28" s="19" t="str">
        <f>CONCATENATE("COUNTY - ",A29)</f>
        <v>COUNTY - BEE</v>
      </c>
      <c r="D28" s="3" t="s">
        <v>4</v>
      </c>
      <c r="E28" s="2"/>
      <c r="F28" s="32"/>
      <c r="G28" s="2"/>
      <c r="H28" s="13"/>
      <c r="I28" s="13"/>
      <c r="J28" s="13"/>
      <c r="K28" s="13"/>
      <c r="L28" s="13"/>
    </row>
    <row r="29" spans="1:15" outlineLevel="2" x14ac:dyDescent="0.25">
      <c r="A29" s="1" t="s">
        <v>97</v>
      </c>
      <c r="B29" s="1" t="s">
        <v>98</v>
      </c>
      <c r="C29" s="1" t="s">
        <v>99</v>
      </c>
      <c r="E29" s="2" t="s">
        <v>1162</v>
      </c>
      <c r="F29" s="32"/>
      <c r="G29" s="2">
        <v>365</v>
      </c>
      <c r="H29" s="13">
        <v>49</v>
      </c>
      <c r="I29" s="13">
        <v>1183</v>
      </c>
      <c r="J29" s="13">
        <v>3432</v>
      </c>
      <c r="K29" s="13">
        <v>2198</v>
      </c>
      <c r="L29" s="13">
        <v>491</v>
      </c>
      <c r="M29" s="12">
        <f t="shared" si="0"/>
        <v>9.4027397260273968</v>
      </c>
      <c r="N29" s="12">
        <f t="shared" si="1"/>
        <v>2.901098901098901</v>
      </c>
      <c r="O29" s="12">
        <f t="shared" si="2"/>
        <v>19.189264746994688</v>
      </c>
    </row>
    <row r="30" spans="1:15" outlineLevel="1" x14ac:dyDescent="0.25">
      <c r="A30" s="3" t="s">
        <v>975</v>
      </c>
      <c r="E30" s="2"/>
      <c r="F30" s="32" t="s">
        <v>1159</v>
      </c>
      <c r="G30" s="2"/>
      <c r="H30" s="28">
        <f>SUBTOTAL(9,H29:H29)</f>
        <v>49</v>
      </c>
      <c r="I30" s="28">
        <f>SUBTOTAL(9,I29:I29)</f>
        <v>1183</v>
      </c>
      <c r="J30" s="28">
        <f>SUBTOTAL(9,J29:J29)</f>
        <v>3432</v>
      </c>
      <c r="K30" s="28">
        <f>SUBTOTAL(9,K29:K29)</f>
        <v>2198</v>
      </c>
      <c r="L30" s="28">
        <f>SUBTOTAL(9,L29:L29)</f>
        <v>491</v>
      </c>
      <c r="M30" s="29">
        <f t="shared" si="0"/>
        <v>9.4027397260273968</v>
      </c>
      <c r="N30" s="29">
        <f t="shared" si="1"/>
        <v>2.901098901098901</v>
      </c>
      <c r="O30" s="29">
        <f t="shared" si="2"/>
        <v>19.189264746994688</v>
      </c>
    </row>
    <row r="31" spans="1:15" outlineLevel="1" x14ac:dyDescent="0.25">
      <c r="A31" s="3"/>
      <c r="B31" s="19" t="str">
        <f>CONCATENATE("COUNTY - ",A32)</f>
        <v>COUNTY - BELL</v>
      </c>
      <c r="D31" s="3" t="s">
        <v>6</v>
      </c>
      <c r="E31" s="2"/>
      <c r="F31" s="32"/>
      <c r="G31" s="2"/>
      <c r="H31" s="13"/>
      <c r="I31" s="13"/>
      <c r="J31" s="13"/>
      <c r="K31" s="13"/>
      <c r="L31" s="13"/>
    </row>
    <row r="32" spans="1:15" outlineLevel="2" x14ac:dyDescent="0.25">
      <c r="A32" s="1" t="s">
        <v>5</v>
      </c>
      <c r="B32" s="1" t="s">
        <v>101</v>
      </c>
      <c r="C32" s="1" t="s">
        <v>102</v>
      </c>
      <c r="E32" s="2" t="s">
        <v>1162</v>
      </c>
      <c r="F32" s="32"/>
      <c r="G32" s="2">
        <v>365</v>
      </c>
      <c r="H32" s="13">
        <v>183</v>
      </c>
      <c r="I32" s="13">
        <v>7722</v>
      </c>
      <c r="J32" s="13">
        <v>27933</v>
      </c>
      <c r="K32" s="13">
        <v>11676</v>
      </c>
      <c r="L32" s="13">
        <v>4774</v>
      </c>
      <c r="M32" s="12">
        <f t="shared" si="0"/>
        <v>76.528767123287665</v>
      </c>
      <c r="N32" s="12">
        <f t="shared" si="1"/>
        <v>3.6173271173271173</v>
      </c>
      <c r="O32" s="12">
        <f t="shared" si="2"/>
        <v>41.818998428026042</v>
      </c>
    </row>
    <row r="33" spans="1:15" outlineLevel="2" x14ac:dyDescent="0.25">
      <c r="A33" s="1" t="s">
        <v>5</v>
      </c>
      <c r="B33" s="1" t="s">
        <v>103</v>
      </c>
      <c r="C33" s="1" t="s">
        <v>7</v>
      </c>
      <c r="E33" s="2" t="s">
        <v>1162</v>
      </c>
      <c r="F33" s="32"/>
      <c r="G33" s="2">
        <v>365</v>
      </c>
      <c r="H33" s="13">
        <v>48</v>
      </c>
      <c r="I33" s="13">
        <v>591</v>
      </c>
      <c r="J33" s="13">
        <v>15943</v>
      </c>
      <c r="K33" s="13">
        <v>9962</v>
      </c>
      <c r="L33" s="13">
        <v>1470</v>
      </c>
      <c r="M33" s="12">
        <f t="shared" si="0"/>
        <v>43.679452054794524</v>
      </c>
      <c r="N33" s="12">
        <f t="shared" si="1"/>
        <v>26.976311336717426</v>
      </c>
      <c r="O33" s="12">
        <f t="shared" si="2"/>
        <v>90.998858447488601</v>
      </c>
    </row>
    <row r="34" spans="1:15" outlineLevel="2" x14ac:dyDescent="0.25">
      <c r="A34" s="1" t="s">
        <v>5</v>
      </c>
      <c r="B34" s="1" t="s">
        <v>100</v>
      </c>
      <c r="C34" s="1" t="s">
        <v>7</v>
      </c>
      <c r="E34" s="2" t="s">
        <v>1162</v>
      </c>
      <c r="F34" s="32"/>
      <c r="G34" s="2">
        <v>365</v>
      </c>
      <c r="H34" s="13">
        <v>625</v>
      </c>
      <c r="I34" s="13">
        <v>33890</v>
      </c>
      <c r="J34" s="13">
        <v>183332</v>
      </c>
      <c r="K34" s="13">
        <v>83747</v>
      </c>
      <c r="L34" s="13">
        <v>32997</v>
      </c>
      <c r="M34" s="12">
        <f t="shared" si="0"/>
        <v>502.27945205479455</v>
      </c>
      <c r="N34" s="12">
        <f t="shared" si="1"/>
        <v>5.409619356742402</v>
      </c>
      <c r="O34" s="12">
        <f t="shared" si="2"/>
        <v>80.364712328767126</v>
      </c>
    </row>
    <row r="35" spans="1:15" outlineLevel="2" x14ac:dyDescent="0.25">
      <c r="A35" s="1" t="s">
        <v>5</v>
      </c>
      <c r="B35" s="1" t="s">
        <v>106</v>
      </c>
      <c r="C35" s="1" t="s">
        <v>7</v>
      </c>
      <c r="E35" s="2" t="s">
        <v>1163</v>
      </c>
      <c r="F35" s="32"/>
      <c r="G35" s="2">
        <v>365</v>
      </c>
      <c r="H35" s="13">
        <v>36</v>
      </c>
      <c r="I35" s="13">
        <v>485</v>
      </c>
      <c r="J35" s="13">
        <v>5084</v>
      </c>
      <c r="K35" s="13">
        <v>3122</v>
      </c>
      <c r="L35" s="13">
        <v>0</v>
      </c>
      <c r="M35" s="12">
        <f t="shared" si="0"/>
        <v>13.92876712328767</v>
      </c>
      <c r="N35" s="12">
        <f t="shared" si="1"/>
        <v>10.482474226804124</v>
      </c>
      <c r="O35" s="12">
        <f t="shared" si="2"/>
        <v>38.691019786910196</v>
      </c>
    </row>
    <row r="36" spans="1:15" outlineLevel="2" x14ac:dyDescent="0.25">
      <c r="A36" s="1" t="s">
        <v>5</v>
      </c>
      <c r="B36" s="1" t="s">
        <v>104</v>
      </c>
      <c r="C36" s="1" t="s">
        <v>105</v>
      </c>
      <c r="E36" s="2" t="s">
        <v>1163</v>
      </c>
      <c r="F36" s="32"/>
      <c r="G36" s="2">
        <v>365</v>
      </c>
      <c r="H36" s="13">
        <v>83</v>
      </c>
      <c r="I36" s="13">
        <v>3814</v>
      </c>
      <c r="J36" s="13">
        <v>10570</v>
      </c>
      <c r="K36" s="13">
        <v>5503</v>
      </c>
      <c r="L36" s="13">
        <v>1059</v>
      </c>
      <c r="M36" s="12">
        <f t="shared" si="0"/>
        <v>28.958904109589042</v>
      </c>
      <c r="N36" s="12">
        <f t="shared" si="1"/>
        <v>2.771368641845831</v>
      </c>
      <c r="O36" s="12">
        <f t="shared" si="2"/>
        <v>34.890245915167526</v>
      </c>
    </row>
    <row r="37" spans="1:15" outlineLevel="1" x14ac:dyDescent="0.25">
      <c r="A37" s="3" t="s">
        <v>976</v>
      </c>
      <c r="E37" s="2"/>
      <c r="F37" s="32" t="s">
        <v>1159</v>
      </c>
      <c r="G37" s="2"/>
      <c r="H37" s="28">
        <f>SUBTOTAL(9,H32:H36)</f>
        <v>975</v>
      </c>
      <c r="I37" s="28">
        <f>SUBTOTAL(9,I32:I36)</f>
        <v>46502</v>
      </c>
      <c r="J37" s="28">
        <f>SUBTOTAL(9,J32:J36)</f>
        <v>242862</v>
      </c>
      <c r="K37" s="28">
        <f>SUBTOTAL(9,K32:K36)</f>
        <v>114010</v>
      </c>
      <c r="L37" s="28">
        <f>SUBTOTAL(9,L32:L36)</f>
        <v>40300</v>
      </c>
      <c r="M37" s="29">
        <f t="shared" si="0"/>
        <v>665.37534246575342</v>
      </c>
      <c r="N37" s="29">
        <f t="shared" si="1"/>
        <v>5.2226140811147905</v>
      </c>
      <c r="O37" s="29">
        <f t="shared" si="2"/>
        <v>68.24362486828241</v>
      </c>
    </row>
    <row r="38" spans="1:15" outlineLevel="1" x14ac:dyDescent="0.25">
      <c r="A38" s="3"/>
      <c r="B38" s="19" t="str">
        <f>CONCATENATE("COUNTY - ",A39)</f>
        <v>COUNTY - BEXAR</v>
      </c>
      <c r="D38" s="3" t="s">
        <v>6</v>
      </c>
      <c r="E38" s="2"/>
      <c r="F38" s="32"/>
      <c r="G38" s="2"/>
      <c r="H38" s="13"/>
      <c r="I38" s="13"/>
      <c r="J38" s="13"/>
      <c r="K38" s="13"/>
      <c r="L38" s="13"/>
    </row>
    <row r="39" spans="1:15" outlineLevel="2" x14ac:dyDescent="0.25">
      <c r="A39" s="1" t="s">
        <v>8</v>
      </c>
      <c r="B39" s="1" t="s">
        <v>121</v>
      </c>
      <c r="C39" s="1" t="s">
        <v>9</v>
      </c>
      <c r="E39" s="2" t="s">
        <v>1163</v>
      </c>
      <c r="F39" s="32"/>
      <c r="G39" s="2">
        <v>365</v>
      </c>
      <c r="H39" s="13">
        <v>41</v>
      </c>
      <c r="I39" s="13">
        <v>1472</v>
      </c>
      <c r="J39" s="13">
        <v>3238</v>
      </c>
      <c r="K39" s="13">
        <v>1360</v>
      </c>
      <c r="L39" s="13">
        <v>325</v>
      </c>
      <c r="M39" s="12">
        <f t="shared" si="0"/>
        <v>8.8712328767123285</v>
      </c>
      <c r="N39" s="12">
        <f t="shared" si="1"/>
        <v>2.1997282608695654</v>
      </c>
      <c r="O39" s="12">
        <f t="shared" si="2"/>
        <v>21.637153357834947</v>
      </c>
    </row>
    <row r="40" spans="1:15" outlineLevel="2" x14ac:dyDescent="0.25">
      <c r="A40" s="1" t="s">
        <v>8</v>
      </c>
      <c r="B40" s="1" t="s">
        <v>107</v>
      </c>
      <c r="C40" s="1" t="s">
        <v>9</v>
      </c>
      <c r="E40" s="2" t="s">
        <v>1163</v>
      </c>
      <c r="F40" s="32"/>
      <c r="G40" s="2">
        <v>365</v>
      </c>
      <c r="H40" s="13">
        <v>1292</v>
      </c>
      <c r="I40" s="13">
        <v>58345</v>
      </c>
      <c r="J40" s="13">
        <v>300675</v>
      </c>
      <c r="K40" s="13">
        <v>141284</v>
      </c>
      <c r="L40" s="13">
        <v>52914</v>
      </c>
      <c r="M40" s="12">
        <f t="shared" si="0"/>
        <v>823.76712328767121</v>
      </c>
      <c r="N40" s="12">
        <f t="shared" si="1"/>
        <v>5.1533978918502017</v>
      </c>
      <c r="O40" s="12">
        <f t="shared" si="2"/>
        <v>63.759065269943591</v>
      </c>
    </row>
    <row r="41" spans="1:15" outlineLevel="2" x14ac:dyDescent="0.25">
      <c r="A41" s="1" t="s">
        <v>8</v>
      </c>
      <c r="B41" s="1" t="s">
        <v>112</v>
      </c>
      <c r="C41" s="1" t="s">
        <v>9</v>
      </c>
      <c r="E41" s="2" t="s">
        <v>1162</v>
      </c>
      <c r="F41" s="32"/>
      <c r="G41" s="2">
        <v>365</v>
      </c>
      <c r="H41" s="13">
        <v>215</v>
      </c>
      <c r="I41" s="13">
        <v>5388</v>
      </c>
      <c r="J41" s="13">
        <v>35773</v>
      </c>
      <c r="K41" s="13">
        <v>60</v>
      </c>
      <c r="L41" s="13">
        <v>24870</v>
      </c>
      <c r="M41" s="12">
        <f t="shared" si="0"/>
        <v>98.008219178082186</v>
      </c>
      <c r="N41" s="12">
        <f t="shared" si="1"/>
        <v>6.6393838158871565</v>
      </c>
      <c r="O41" s="12">
        <f t="shared" si="2"/>
        <v>45.585218222363807</v>
      </c>
    </row>
    <row r="42" spans="1:15" outlineLevel="2" x14ac:dyDescent="0.25">
      <c r="A42" s="1" t="s">
        <v>8</v>
      </c>
      <c r="B42" s="1" t="s">
        <v>110</v>
      </c>
      <c r="C42" s="1" t="s">
        <v>9</v>
      </c>
      <c r="E42" s="2" t="s">
        <v>1162</v>
      </c>
      <c r="F42" s="32"/>
      <c r="G42" s="2">
        <v>365</v>
      </c>
      <c r="H42" s="13">
        <v>310</v>
      </c>
      <c r="I42" s="13">
        <v>16868</v>
      </c>
      <c r="J42" s="13">
        <v>78148</v>
      </c>
      <c r="K42" s="13">
        <v>46102</v>
      </c>
      <c r="L42" s="13">
        <v>9053</v>
      </c>
      <c r="M42" s="12">
        <f t="shared" si="0"/>
        <v>214.10410958904109</v>
      </c>
      <c r="N42" s="12">
        <f t="shared" si="1"/>
        <v>4.6329143941190418</v>
      </c>
      <c r="O42" s="12">
        <f t="shared" si="2"/>
        <v>69.065841802916481</v>
      </c>
    </row>
    <row r="43" spans="1:15" outlineLevel="2" x14ac:dyDescent="0.25">
      <c r="A43" s="1" t="s">
        <v>8</v>
      </c>
      <c r="B43" s="1" t="s">
        <v>113</v>
      </c>
      <c r="C43" s="1" t="s">
        <v>9</v>
      </c>
      <c r="E43" s="2" t="s">
        <v>1163</v>
      </c>
      <c r="F43" s="32"/>
      <c r="G43" s="2">
        <v>365</v>
      </c>
      <c r="H43" s="13">
        <v>96</v>
      </c>
      <c r="I43" s="13">
        <v>1469</v>
      </c>
      <c r="J43" s="13">
        <v>18985</v>
      </c>
      <c r="K43" s="13">
        <v>13359</v>
      </c>
      <c r="L43" s="13">
        <v>1563</v>
      </c>
      <c r="M43" s="12">
        <f t="shared" si="0"/>
        <v>52.013698630136986</v>
      </c>
      <c r="N43" s="12">
        <f t="shared" si="1"/>
        <v>12.923757658270933</v>
      </c>
      <c r="O43" s="12">
        <f t="shared" si="2"/>
        <v>54.180936073059357</v>
      </c>
    </row>
    <row r="44" spans="1:15" outlineLevel="2" x14ac:dyDescent="0.25">
      <c r="A44" s="1" t="s">
        <v>8</v>
      </c>
      <c r="B44" s="1" t="s">
        <v>119</v>
      </c>
      <c r="C44" s="1" t="s">
        <v>9</v>
      </c>
      <c r="E44" s="2" t="s">
        <v>1163</v>
      </c>
      <c r="F44" s="32"/>
      <c r="G44" s="2">
        <v>365</v>
      </c>
      <c r="H44" s="13">
        <v>20</v>
      </c>
      <c r="I44" s="13">
        <v>901</v>
      </c>
      <c r="J44" s="13">
        <v>1608</v>
      </c>
      <c r="K44" s="13">
        <v>281</v>
      </c>
      <c r="L44" s="13">
        <v>0</v>
      </c>
      <c r="M44" s="12">
        <f t="shared" si="0"/>
        <v>4.4054794520547942</v>
      </c>
      <c r="N44" s="12">
        <f t="shared" si="1"/>
        <v>1.7846836847946725</v>
      </c>
      <c r="O44" s="12">
        <f t="shared" si="2"/>
        <v>22.027397260273972</v>
      </c>
    </row>
    <row r="45" spans="1:15" outlineLevel="2" x14ac:dyDescent="0.25">
      <c r="A45" s="1" t="s">
        <v>8</v>
      </c>
      <c r="B45" s="1" t="s">
        <v>114</v>
      </c>
      <c r="C45" s="1" t="s">
        <v>9</v>
      </c>
      <c r="E45" s="2" t="s">
        <v>1163</v>
      </c>
      <c r="F45" s="32"/>
      <c r="G45" s="2">
        <v>365</v>
      </c>
      <c r="H45" s="13">
        <v>59</v>
      </c>
      <c r="I45" s="13">
        <v>382</v>
      </c>
      <c r="J45" s="13">
        <v>9489</v>
      </c>
      <c r="K45" s="13">
        <v>5900</v>
      </c>
      <c r="L45" s="13">
        <v>139</v>
      </c>
      <c r="M45" s="12">
        <f t="shared" si="0"/>
        <v>25.997260273972604</v>
      </c>
      <c r="N45" s="12">
        <f t="shared" si="1"/>
        <v>24.840314136125656</v>
      </c>
      <c r="O45" s="12">
        <f t="shared" si="2"/>
        <v>44.063153006733224</v>
      </c>
    </row>
    <row r="46" spans="1:15" outlineLevel="2" x14ac:dyDescent="0.25">
      <c r="A46" s="1" t="s">
        <v>8</v>
      </c>
      <c r="B46" s="1" t="s">
        <v>116</v>
      </c>
      <c r="C46" s="1" t="s">
        <v>9</v>
      </c>
      <c r="E46" s="2" t="s">
        <v>1163</v>
      </c>
      <c r="F46" s="32"/>
      <c r="G46" s="2">
        <v>365</v>
      </c>
      <c r="H46" s="13">
        <v>44</v>
      </c>
      <c r="I46" s="13">
        <v>376</v>
      </c>
      <c r="J46" s="13">
        <v>9122</v>
      </c>
      <c r="K46" s="13">
        <v>6686</v>
      </c>
      <c r="L46" s="13">
        <v>0</v>
      </c>
      <c r="M46" s="12">
        <f t="shared" si="0"/>
        <v>24.991780821917807</v>
      </c>
      <c r="N46" s="12">
        <f t="shared" si="1"/>
        <v>24.26063829787234</v>
      </c>
      <c r="O46" s="12">
        <f t="shared" si="2"/>
        <v>56.799501867995019</v>
      </c>
    </row>
    <row r="47" spans="1:15" outlineLevel="2" x14ac:dyDescent="0.25">
      <c r="A47" s="1" t="s">
        <v>8</v>
      </c>
      <c r="B47" s="1" t="s">
        <v>122</v>
      </c>
      <c r="C47" s="1" t="s">
        <v>9</v>
      </c>
      <c r="E47" s="2" t="s">
        <v>1163</v>
      </c>
      <c r="F47" s="32"/>
      <c r="G47" s="2">
        <v>365</v>
      </c>
      <c r="H47" s="13">
        <v>25</v>
      </c>
      <c r="I47" s="13">
        <v>754</v>
      </c>
      <c r="J47" s="13">
        <v>1676</v>
      </c>
      <c r="K47" s="13">
        <v>696</v>
      </c>
      <c r="L47" s="13">
        <v>10</v>
      </c>
      <c r="M47" s="12">
        <f t="shared" si="0"/>
        <v>4.5917808219178085</v>
      </c>
      <c r="N47" s="12">
        <f t="shared" si="1"/>
        <v>2.2228116710875332</v>
      </c>
      <c r="O47" s="12">
        <f t="shared" si="2"/>
        <v>18.367123287671234</v>
      </c>
    </row>
    <row r="48" spans="1:15" outlineLevel="2" x14ac:dyDescent="0.25">
      <c r="A48" s="1" t="s">
        <v>8</v>
      </c>
      <c r="B48" s="1" t="s">
        <v>111</v>
      </c>
      <c r="C48" s="1" t="s">
        <v>9</v>
      </c>
      <c r="E48" s="2" t="s">
        <v>1163</v>
      </c>
      <c r="F48" s="32"/>
      <c r="G48" s="2">
        <v>365</v>
      </c>
      <c r="H48" s="13">
        <v>1765</v>
      </c>
      <c r="I48" s="13">
        <v>106299</v>
      </c>
      <c r="J48" s="13">
        <v>551334</v>
      </c>
      <c r="K48" s="13">
        <v>256512</v>
      </c>
      <c r="L48" s="13">
        <v>83489</v>
      </c>
      <c r="M48" s="12">
        <f t="shared" si="0"/>
        <v>1510.504109589041</v>
      </c>
      <c r="N48" s="12">
        <f t="shared" si="1"/>
        <v>5.1866339288234133</v>
      </c>
      <c r="O48" s="12">
        <f t="shared" si="2"/>
        <v>85.580969381815351</v>
      </c>
    </row>
    <row r="49" spans="1:15" outlineLevel="2" x14ac:dyDescent="0.25">
      <c r="A49" s="1" t="s">
        <v>8</v>
      </c>
      <c r="B49" s="1" t="s">
        <v>120</v>
      </c>
      <c r="C49" s="1" t="s">
        <v>9</v>
      </c>
      <c r="E49" s="2" t="s">
        <v>1163</v>
      </c>
      <c r="F49" s="32"/>
      <c r="G49" s="2">
        <v>365</v>
      </c>
      <c r="H49" s="13">
        <v>284</v>
      </c>
      <c r="I49" s="13">
        <v>18288</v>
      </c>
      <c r="J49" s="13">
        <v>90004</v>
      </c>
      <c r="K49" s="13">
        <v>53046</v>
      </c>
      <c r="L49" s="13">
        <v>5782</v>
      </c>
      <c r="M49" s="12">
        <f t="shared" si="0"/>
        <v>246.58630136986301</v>
      </c>
      <c r="N49" s="12">
        <f t="shared" si="1"/>
        <v>4.9214785651793527</v>
      </c>
      <c r="O49" s="12">
        <f t="shared" si="2"/>
        <v>86.826162454177108</v>
      </c>
    </row>
    <row r="50" spans="1:15" outlineLevel="2" x14ac:dyDescent="0.25">
      <c r="A50" s="1" t="s">
        <v>8</v>
      </c>
      <c r="B50" s="1" t="s">
        <v>123</v>
      </c>
      <c r="C50" s="1" t="s">
        <v>9</v>
      </c>
      <c r="E50" s="2" t="s">
        <v>1163</v>
      </c>
      <c r="F50" s="32"/>
      <c r="G50" s="2">
        <v>365</v>
      </c>
      <c r="H50" s="13">
        <v>62</v>
      </c>
      <c r="I50" s="13">
        <v>695</v>
      </c>
      <c r="J50" s="13">
        <v>15936</v>
      </c>
      <c r="K50" s="13">
        <v>10539</v>
      </c>
      <c r="L50" s="13">
        <v>0</v>
      </c>
      <c r="M50" s="12">
        <f t="shared" si="0"/>
        <v>43.660273972602738</v>
      </c>
      <c r="N50" s="12">
        <f t="shared" si="1"/>
        <v>22.9294964028777</v>
      </c>
      <c r="O50" s="12">
        <f t="shared" si="2"/>
        <v>70.419796730004407</v>
      </c>
    </row>
    <row r="51" spans="1:15" outlineLevel="2" x14ac:dyDescent="0.25">
      <c r="A51" s="1" t="s">
        <v>8</v>
      </c>
      <c r="B51" s="1" t="s">
        <v>118</v>
      </c>
      <c r="C51" s="1" t="s">
        <v>9</v>
      </c>
      <c r="E51" s="2" t="s">
        <v>1163</v>
      </c>
      <c r="F51" s="32"/>
      <c r="G51" s="2">
        <v>365</v>
      </c>
      <c r="H51" s="13">
        <v>26</v>
      </c>
      <c r="I51" s="13">
        <v>363</v>
      </c>
      <c r="J51" s="13">
        <v>8510</v>
      </c>
      <c r="K51" s="13">
        <v>5737</v>
      </c>
      <c r="L51" s="13">
        <v>0</v>
      </c>
      <c r="M51" s="12">
        <f t="shared" si="0"/>
        <v>23.315068493150687</v>
      </c>
      <c r="N51" s="12">
        <f t="shared" si="1"/>
        <v>23.443526170798897</v>
      </c>
      <c r="O51" s="12">
        <f t="shared" si="2"/>
        <v>89.673340358271872</v>
      </c>
    </row>
    <row r="52" spans="1:15" outlineLevel="2" x14ac:dyDescent="0.25">
      <c r="A52" s="1" t="s">
        <v>8</v>
      </c>
      <c r="B52" s="1" t="s">
        <v>117</v>
      </c>
      <c r="C52" s="1" t="s">
        <v>9</v>
      </c>
      <c r="E52" s="2" t="s">
        <v>1163</v>
      </c>
      <c r="F52" s="32"/>
      <c r="G52" s="2">
        <v>365</v>
      </c>
      <c r="H52" s="13">
        <v>32</v>
      </c>
      <c r="I52" s="13">
        <v>1496</v>
      </c>
      <c r="J52" s="13">
        <v>3573</v>
      </c>
      <c r="K52" s="13">
        <v>1965</v>
      </c>
      <c r="L52" s="13">
        <v>0</v>
      </c>
      <c r="M52" s="12">
        <f t="shared" si="0"/>
        <v>9.7890410958904113</v>
      </c>
      <c r="N52" s="12">
        <f t="shared" si="1"/>
        <v>2.3883689839572191</v>
      </c>
      <c r="O52" s="12">
        <f t="shared" si="2"/>
        <v>30.590753424657535</v>
      </c>
    </row>
    <row r="53" spans="1:15" outlineLevel="2" x14ac:dyDescent="0.25">
      <c r="A53" s="1" t="s">
        <v>8</v>
      </c>
      <c r="B53" s="1" t="s">
        <v>109</v>
      </c>
      <c r="C53" s="1" t="s">
        <v>9</v>
      </c>
      <c r="E53" s="2" t="s">
        <v>1161</v>
      </c>
      <c r="F53" s="32"/>
      <c r="G53" s="2">
        <v>365</v>
      </c>
      <c r="H53" s="13">
        <v>50</v>
      </c>
      <c r="I53" s="13">
        <v>69</v>
      </c>
      <c r="J53" s="13">
        <v>10267</v>
      </c>
      <c r="K53" s="13">
        <v>1730</v>
      </c>
      <c r="L53" s="13">
        <v>1126</v>
      </c>
      <c r="M53" s="12">
        <f t="shared" si="0"/>
        <v>28.12876712328767</v>
      </c>
      <c r="N53" s="12">
        <f t="shared" si="1"/>
        <v>148.79710144927537</v>
      </c>
      <c r="O53" s="12">
        <f t="shared" si="2"/>
        <v>56.257534246575332</v>
      </c>
    </row>
    <row r="54" spans="1:15" outlineLevel="2" x14ac:dyDescent="0.25">
      <c r="A54" s="1" t="s">
        <v>8</v>
      </c>
      <c r="B54" s="1" t="s">
        <v>108</v>
      </c>
      <c r="C54" s="1" t="s">
        <v>9</v>
      </c>
      <c r="E54" s="2" t="s">
        <v>1161</v>
      </c>
      <c r="F54" s="32"/>
      <c r="G54" s="2">
        <v>365</v>
      </c>
      <c r="H54" s="13">
        <v>741</v>
      </c>
      <c r="I54" s="13">
        <v>34406</v>
      </c>
      <c r="J54" s="13">
        <v>231802</v>
      </c>
      <c r="K54" s="13">
        <v>64127</v>
      </c>
      <c r="L54" s="13">
        <v>66349</v>
      </c>
      <c r="M54" s="12">
        <f t="shared" si="0"/>
        <v>635.07397260273967</v>
      </c>
      <c r="N54" s="12">
        <f t="shared" si="1"/>
        <v>6.7372551299192001</v>
      </c>
      <c r="O54" s="12">
        <f t="shared" si="2"/>
        <v>85.704989555025605</v>
      </c>
    </row>
    <row r="55" spans="1:15" outlineLevel="2" x14ac:dyDescent="0.25">
      <c r="A55" s="1" t="s">
        <v>8</v>
      </c>
      <c r="B55" s="1" t="s">
        <v>115</v>
      </c>
      <c r="C55" s="1" t="s">
        <v>9</v>
      </c>
      <c r="E55" s="2" t="s">
        <v>1163</v>
      </c>
      <c r="F55" s="32"/>
      <c r="G55" s="2">
        <v>365</v>
      </c>
      <c r="H55" s="13">
        <v>145</v>
      </c>
      <c r="I55" s="13">
        <v>3592</v>
      </c>
      <c r="J55" s="13">
        <v>41013</v>
      </c>
      <c r="K55" s="13">
        <v>33962</v>
      </c>
      <c r="L55" s="13">
        <v>0</v>
      </c>
      <c r="M55" s="12">
        <f t="shared" si="0"/>
        <v>112.36438356164383</v>
      </c>
      <c r="N55" s="12">
        <f t="shared" si="1"/>
        <v>11.417873051224944</v>
      </c>
      <c r="O55" s="12">
        <f t="shared" si="2"/>
        <v>77.492678318375056</v>
      </c>
    </row>
    <row r="56" spans="1:15" outlineLevel="1" x14ac:dyDescent="0.25">
      <c r="A56" s="3" t="s">
        <v>977</v>
      </c>
      <c r="B56" s="15"/>
      <c r="C56" s="15"/>
      <c r="D56" s="14"/>
      <c r="E56" s="16"/>
      <c r="F56" s="33" t="s">
        <v>1159</v>
      </c>
      <c r="G56" s="16"/>
      <c r="H56" s="26">
        <f>SUBTOTAL(9,H39:H55)</f>
        <v>5207</v>
      </c>
      <c r="I56" s="26">
        <f>SUBTOTAL(9,I39:I55)</f>
        <v>251163</v>
      </c>
      <c r="J56" s="26">
        <f>SUBTOTAL(9,J39:J55)</f>
        <v>1411153</v>
      </c>
      <c r="K56" s="26">
        <f>SUBTOTAL(9,K39:K55)</f>
        <v>643346</v>
      </c>
      <c r="L56" s="26">
        <f>SUBTOTAL(9,L39:L55)</f>
        <v>245620</v>
      </c>
      <c r="M56" s="27">
        <f t="shared" si="0"/>
        <v>3866.1726027397262</v>
      </c>
      <c r="N56" s="27">
        <f t="shared" si="1"/>
        <v>5.6184748549746582</v>
      </c>
      <c r="O56" s="27">
        <f t="shared" si="2"/>
        <v>74.249521850196402</v>
      </c>
    </row>
    <row r="57" spans="1:15" outlineLevel="1" x14ac:dyDescent="0.25">
      <c r="A57" s="3"/>
      <c r="B57" s="14" t="str">
        <f>CONCATENATE("COUNTY - ",A58)</f>
        <v>COUNTY - BOSQUE</v>
      </c>
      <c r="C57" s="15"/>
      <c r="D57" s="14" t="s">
        <v>4</v>
      </c>
      <c r="E57" s="16"/>
      <c r="F57" s="33"/>
      <c r="G57" s="16"/>
      <c r="H57" s="17"/>
      <c r="I57" s="17"/>
      <c r="J57" s="17"/>
      <c r="K57" s="17"/>
      <c r="L57" s="17"/>
      <c r="M57" s="18"/>
      <c r="N57" s="18"/>
      <c r="O57" s="18"/>
    </row>
    <row r="58" spans="1:15" outlineLevel="2" x14ac:dyDescent="0.25">
      <c r="A58" s="1" t="s">
        <v>124</v>
      </c>
      <c r="B58" s="1" t="s">
        <v>125</v>
      </c>
      <c r="C58" s="1" t="s">
        <v>126</v>
      </c>
      <c r="E58" s="2" t="s">
        <v>1161</v>
      </c>
      <c r="F58" s="32"/>
      <c r="G58" s="2">
        <v>365</v>
      </c>
      <c r="H58" s="13">
        <v>25</v>
      </c>
      <c r="I58" s="13">
        <v>324</v>
      </c>
      <c r="J58" s="13">
        <v>2134</v>
      </c>
      <c r="K58" s="13">
        <v>1852</v>
      </c>
      <c r="L58" s="13">
        <v>113</v>
      </c>
      <c r="M58" s="12">
        <f t="shared" si="0"/>
        <v>5.8465753424657532</v>
      </c>
      <c r="N58" s="12">
        <f t="shared" si="1"/>
        <v>6.5864197530864201</v>
      </c>
      <c r="O58" s="12">
        <f t="shared" si="2"/>
        <v>23.386301369863013</v>
      </c>
    </row>
    <row r="59" spans="1:15" outlineLevel="1" x14ac:dyDescent="0.25">
      <c r="A59" s="3" t="s">
        <v>978</v>
      </c>
      <c r="E59" s="2"/>
      <c r="F59" s="32" t="s">
        <v>1159</v>
      </c>
      <c r="G59" s="2"/>
      <c r="H59" s="28">
        <f>SUBTOTAL(9,H58:H58)</f>
        <v>25</v>
      </c>
      <c r="I59" s="28">
        <f>SUBTOTAL(9,I58:I58)</f>
        <v>324</v>
      </c>
      <c r="J59" s="28">
        <f>SUBTOTAL(9,J58:J58)</f>
        <v>2134</v>
      </c>
      <c r="K59" s="28">
        <f>SUBTOTAL(9,K58:K58)</f>
        <v>1852</v>
      </c>
      <c r="L59" s="28">
        <f>SUBTOTAL(9,L58:L58)</f>
        <v>113</v>
      </c>
      <c r="M59" s="29">
        <f t="shared" si="0"/>
        <v>5.8465753424657532</v>
      </c>
      <c r="N59" s="29">
        <f t="shared" si="1"/>
        <v>6.5864197530864201</v>
      </c>
      <c r="O59" s="29">
        <f t="shared" si="2"/>
        <v>23.386301369863013</v>
      </c>
    </row>
    <row r="60" spans="1:15" outlineLevel="1" x14ac:dyDescent="0.25">
      <c r="A60" s="3"/>
      <c r="B60" s="19" t="str">
        <f>CONCATENATE("COUNTY - ",A61)</f>
        <v>COUNTY - BOWIE</v>
      </c>
      <c r="D60" s="3" t="s">
        <v>6</v>
      </c>
      <c r="E60" s="2"/>
      <c r="F60" s="32"/>
      <c r="G60" s="2"/>
      <c r="H60" s="13"/>
      <c r="I60" s="13"/>
      <c r="J60" s="13"/>
      <c r="K60" s="13"/>
      <c r="L60" s="13"/>
    </row>
    <row r="61" spans="1:15" outlineLevel="2" x14ac:dyDescent="0.25">
      <c r="A61" s="1" t="s">
        <v>127</v>
      </c>
      <c r="B61" s="1" t="s">
        <v>131</v>
      </c>
      <c r="C61" s="1" t="s">
        <v>129</v>
      </c>
      <c r="E61" s="2" t="s">
        <v>1162</v>
      </c>
      <c r="F61" s="32"/>
      <c r="G61" s="2">
        <v>365</v>
      </c>
      <c r="H61" s="13">
        <v>341</v>
      </c>
      <c r="I61" s="13">
        <v>13539</v>
      </c>
      <c r="J61" s="13">
        <v>69644</v>
      </c>
      <c r="K61" s="13">
        <v>43515</v>
      </c>
      <c r="L61" s="13">
        <v>12019</v>
      </c>
      <c r="M61" s="12">
        <f t="shared" si="0"/>
        <v>190.80547945205478</v>
      </c>
      <c r="N61" s="12">
        <f t="shared" si="1"/>
        <v>5.1439545018095867</v>
      </c>
      <c r="O61" s="12">
        <f t="shared" si="2"/>
        <v>55.954686056321044</v>
      </c>
    </row>
    <row r="62" spans="1:15" outlineLevel="2" x14ac:dyDescent="0.25">
      <c r="A62" s="1" t="s">
        <v>127</v>
      </c>
      <c r="B62" s="1" t="s">
        <v>130</v>
      </c>
      <c r="C62" s="1" t="s">
        <v>129</v>
      </c>
      <c r="E62" s="2" t="s">
        <v>1163</v>
      </c>
      <c r="F62" s="32"/>
      <c r="G62" s="2">
        <v>365</v>
      </c>
      <c r="H62" s="13">
        <v>60</v>
      </c>
      <c r="I62" s="13">
        <v>1015</v>
      </c>
      <c r="J62" s="13">
        <v>12871</v>
      </c>
      <c r="K62" s="13">
        <v>10238</v>
      </c>
      <c r="L62" s="13">
        <v>495</v>
      </c>
      <c r="M62" s="12">
        <f t="shared" si="0"/>
        <v>35.263013698630139</v>
      </c>
      <c r="N62" s="12">
        <f t="shared" si="1"/>
        <v>12.680788177339901</v>
      </c>
      <c r="O62" s="12">
        <f t="shared" si="2"/>
        <v>58.771689497716892</v>
      </c>
    </row>
    <row r="63" spans="1:15" outlineLevel="2" x14ac:dyDescent="0.25">
      <c r="A63" s="1" t="s">
        <v>127</v>
      </c>
      <c r="B63" s="1" t="s">
        <v>132</v>
      </c>
      <c r="C63" s="1" t="s">
        <v>129</v>
      </c>
      <c r="E63" s="2" t="s">
        <v>1163</v>
      </c>
      <c r="F63" s="32"/>
      <c r="G63" s="2">
        <v>365</v>
      </c>
      <c r="H63" s="13">
        <v>30</v>
      </c>
      <c r="I63" s="13">
        <v>331</v>
      </c>
      <c r="J63" s="13">
        <v>7610</v>
      </c>
      <c r="K63" s="13">
        <v>6076</v>
      </c>
      <c r="L63" s="13">
        <v>16</v>
      </c>
      <c r="M63" s="12">
        <f t="shared" si="0"/>
        <v>20.849315068493151</v>
      </c>
      <c r="N63" s="12">
        <f t="shared" si="1"/>
        <v>22.990936555891238</v>
      </c>
      <c r="O63" s="12">
        <f t="shared" si="2"/>
        <v>69.497716894977174</v>
      </c>
    </row>
    <row r="64" spans="1:15" outlineLevel="2" x14ac:dyDescent="0.25">
      <c r="A64" s="1" t="s">
        <v>127</v>
      </c>
      <c r="B64" s="1" t="s">
        <v>133</v>
      </c>
      <c r="C64" s="1" t="s">
        <v>38</v>
      </c>
      <c r="E64" s="2" t="s">
        <v>1163</v>
      </c>
      <c r="F64" s="32"/>
      <c r="G64" s="2">
        <v>365</v>
      </c>
      <c r="H64" s="13">
        <v>14</v>
      </c>
      <c r="I64" s="13">
        <v>17222</v>
      </c>
      <c r="J64" s="13">
        <v>10</v>
      </c>
      <c r="K64" s="13">
        <v>0</v>
      </c>
      <c r="L64" s="13">
        <v>0</v>
      </c>
      <c r="M64" s="12">
        <f t="shared" si="0"/>
        <v>2.7397260273972601E-2</v>
      </c>
      <c r="N64" s="12">
        <f t="shared" si="1"/>
        <v>5.806526535826269E-4</v>
      </c>
      <c r="O64" s="12">
        <f t="shared" si="2"/>
        <v>0.19569471624266144</v>
      </c>
    </row>
    <row r="65" spans="1:15" outlineLevel="2" x14ac:dyDescent="0.25">
      <c r="A65" s="1" t="s">
        <v>127</v>
      </c>
      <c r="B65" s="1" t="s">
        <v>128</v>
      </c>
      <c r="C65" s="1" t="s">
        <v>129</v>
      </c>
      <c r="E65" s="2" t="s">
        <v>1163</v>
      </c>
      <c r="F65" s="32"/>
      <c r="G65" s="2">
        <v>365</v>
      </c>
      <c r="H65" s="13">
        <v>163</v>
      </c>
      <c r="I65" s="13">
        <v>7227</v>
      </c>
      <c r="J65" s="13">
        <v>22153</v>
      </c>
      <c r="K65" s="13">
        <v>10284</v>
      </c>
      <c r="L65" s="13">
        <v>5764</v>
      </c>
      <c r="M65" s="12">
        <f t="shared" si="0"/>
        <v>60.69315068493151</v>
      </c>
      <c r="N65" s="12">
        <f t="shared" si="1"/>
        <v>3.0653106406531063</v>
      </c>
      <c r="O65" s="12">
        <f t="shared" si="2"/>
        <v>37.235061769896632</v>
      </c>
    </row>
    <row r="66" spans="1:15" outlineLevel="1" x14ac:dyDescent="0.25">
      <c r="A66" s="3" t="s">
        <v>979</v>
      </c>
      <c r="E66" s="2"/>
      <c r="F66" s="32" t="s">
        <v>1159</v>
      </c>
      <c r="G66" s="2"/>
      <c r="H66" s="28">
        <f>SUBTOTAL(9,H61:H65)</f>
        <v>608</v>
      </c>
      <c r="I66" s="28">
        <f>SUBTOTAL(9,I61:I65)</f>
        <v>39334</v>
      </c>
      <c r="J66" s="28">
        <f>SUBTOTAL(9,J61:J65)</f>
        <v>112288</v>
      </c>
      <c r="K66" s="28">
        <f>SUBTOTAL(9,K61:K65)</f>
        <v>70113</v>
      </c>
      <c r="L66" s="28">
        <f>SUBTOTAL(9,L61:L65)</f>
        <v>18294</v>
      </c>
      <c r="M66" s="29">
        <f t="shared" si="0"/>
        <v>307.63835616438354</v>
      </c>
      <c r="N66" s="29">
        <f t="shared" si="1"/>
        <v>2.8547312757410892</v>
      </c>
      <c r="O66" s="29">
        <f t="shared" si="2"/>
        <v>50.59841384282624</v>
      </c>
    </row>
    <row r="67" spans="1:15" outlineLevel="1" x14ac:dyDescent="0.25">
      <c r="A67" s="3"/>
      <c r="B67" s="19" t="str">
        <f>CONCATENATE("COUNTY - ",A68)</f>
        <v>COUNTY - BRAZORIA</v>
      </c>
      <c r="D67" s="3" t="s">
        <v>6</v>
      </c>
      <c r="E67" s="2"/>
      <c r="F67" s="32"/>
      <c r="G67" s="2"/>
      <c r="H67" s="13"/>
      <c r="I67" s="13"/>
      <c r="J67" s="13"/>
      <c r="K67" s="13"/>
      <c r="L67" s="13"/>
    </row>
    <row r="68" spans="1:15" outlineLevel="2" x14ac:dyDescent="0.25">
      <c r="A68" s="1" t="s">
        <v>134</v>
      </c>
      <c r="B68" s="1" t="s">
        <v>135</v>
      </c>
      <c r="C68" s="1" t="s">
        <v>136</v>
      </c>
      <c r="E68" s="2" t="s">
        <v>1162</v>
      </c>
      <c r="F68" s="32"/>
      <c r="G68" s="2">
        <v>365</v>
      </c>
      <c r="H68" s="13">
        <v>93</v>
      </c>
      <c r="I68" s="13">
        <v>3576</v>
      </c>
      <c r="J68" s="13">
        <v>14755</v>
      </c>
      <c r="K68" s="13">
        <v>10388</v>
      </c>
      <c r="L68" s="13">
        <v>743</v>
      </c>
      <c r="M68" s="12">
        <f t="shared" si="0"/>
        <v>40.424657534246577</v>
      </c>
      <c r="N68" s="12">
        <f t="shared" si="1"/>
        <v>4.1261185682326618</v>
      </c>
      <c r="O68" s="12">
        <f t="shared" si="2"/>
        <v>43.467373692738256</v>
      </c>
    </row>
    <row r="69" spans="1:15" outlineLevel="2" x14ac:dyDescent="0.25">
      <c r="A69" s="1" t="s">
        <v>134</v>
      </c>
      <c r="B69" s="1" t="s">
        <v>141</v>
      </c>
      <c r="C69" s="1" t="s">
        <v>140</v>
      </c>
      <c r="E69" s="2" t="s">
        <v>1163</v>
      </c>
      <c r="F69" s="32"/>
      <c r="G69" s="2">
        <v>365</v>
      </c>
      <c r="H69" s="13">
        <v>60</v>
      </c>
      <c r="I69" s="13">
        <v>1255</v>
      </c>
      <c r="J69" s="13">
        <v>16677</v>
      </c>
      <c r="K69" s="13">
        <v>13207</v>
      </c>
      <c r="L69" s="13">
        <v>0</v>
      </c>
      <c r="M69" s="12">
        <f t="shared" si="0"/>
        <v>45.69041095890411</v>
      </c>
      <c r="N69" s="12">
        <f t="shared" si="1"/>
        <v>13.288446215139443</v>
      </c>
      <c r="O69" s="12">
        <f t="shared" si="2"/>
        <v>76.150684931506845</v>
      </c>
    </row>
    <row r="70" spans="1:15" outlineLevel="2" x14ac:dyDescent="0.25">
      <c r="A70" s="1" t="s">
        <v>134</v>
      </c>
      <c r="B70" s="1" t="s">
        <v>139</v>
      </c>
      <c r="C70" s="1" t="s">
        <v>140</v>
      </c>
      <c r="E70" s="2" t="s">
        <v>1163</v>
      </c>
      <c r="F70" s="32"/>
      <c r="G70" s="2">
        <v>365</v>
      </c>
      <c r="H70" s="13">
        <v>48</v>
      </c>
      <c r="I70" s="13">
        <v>4298</v>
      </c>
      <c r="J70" s="13">
        <v>21216</v>
      </c>
      <c r="K70" s="13">
        <v>11428</v>
      </c>
      <c r="L70" s="13">
        <v>2735</v>
      </c>
      <c r="M70" s="12">
        <f t="shared" si="0"/>
        <v>58.126027397260273</v>
      </c>
      <c r="N70" s="12">
        <f t="shared" si="1"/>
        <v>4.9362494183341088</v>
      </c>
      <c r="O70" s="12">
        <f t="shared" si="2"/>
        <v>121.0958904109589</v>
      </c>
    </row>
    <row r="71" spans="1:15" outlineLevel="2" x14ac:dyDescent="0.25">
      <c r="A71" s="1" t="s">
        <v>134</v>
      </c>
      <c r="B71" s="1" t="s">
        <v>137</v>
      </c>
      <c r="C71" s="1" t="s">
        <v>138</v>
      </c>
      <c r="E71" s="2" t="s">
        <v>1161</v>
      </c>
      <c r="F71" s="32"/>
      <c r="G71" s="2">
        <v>365</v>
      </c>
      <c r="H71" s="13">
        <v>12</v>
      </c>
      <c r="I71" s="13">
        <v>286</v>
      </c>
      <c r="J71" s="13">
        <v>2191</v>
      </c>
      <c r="K71" s="13">
        <v>1949</v>
      </c>
      <c r="L71" s="13">
        <v>14</v>
      </c>
      <c r="M71" s="12">
        <f t="shared" si="0"/>
        <v>6.0027397260273974</v>
      </c>
      <c r="N71" s="12">
        <f t="shared" si="1"/>
        <v>7.6608391608391608</v>
      </c>
      <c r="O71" s="12">
        <f t="shared" si="2"/>
        <v>50.022831050228312</v>
      </c>
    </row>
    <row r="72" spans="1:15" outlineLevel="1" x14ac:dyDescent="0.25">
      <c r="A72" s="3" t="s">
        <v>980</v>
      </c>
      <c r="E72" s="2"/>
      <c r="F72" s="32" t="s">
        <v>1159</v>
      </c>
      <c r="G72" s="2"/>
      <c r="H72" s="28">
        <f>SUBTOTAL(9,H68:H71)</f>
        <v>213</v>
      </c>
      <c r="I72" s="28">
        <f>SUBTOTAL(9,I68:I71)</f>
        <v>9415</v>
      </c>
      <c r="J72" s="28">
        <f>SUBTOTAL(9,J68:J71)</f>
        <v>54839</v>
      </c>
      <c r="K72" s="28">
        <f>SUBTOTAL(9,K68:K71)</f>
        <v>36972</v>
      </c>
      <c r="L72" s="28">
        <f>SUBTOTAL(9,L68:L71)</f>
        <v>3492</v>
      </c>
      <c r="M72" s="29">
        <f t="shared" si="0"/>
        <v>150.24383561643836</v>
      </c>
      <c r="N72" s="29">
        <f t="shared" si="1"/>
        <v>5.8246415294742429</v>
      </c>
      <c r="O72" s="29">
        <f t="shared" si="2"/>
        <v>70.537012026496882</v>
      </c>
    </row>
    <row r="73" spans="1:15" outlineLevel="1" x14ac:dyDescent="0.25">
      <c r="A73" s="3"/>
      <c r="B73" s="19" t="str">
        <f>CONCATENATE("COUNTY - ",A74)</f>
        <v>COUNTY - BRAZOS</v>
      </c>
      <c r="D73" s="3" t="s">
        <v>6</v>
      </c>
      <c r="E73" s="2"/>
      <c r="F73" s="32"/>
      <c r="G73" s="2"/>
      <c r="H73" s="13"/>
      <c r="I73" s="13"/>
      <c r="J73" s="13"/>
      <c r="K73" s="13"/>
      <c r="L73" s="13"/>
    </row>
    <row r="74" spans="1:15" outlineLevel="2" x14ac:dyDescent="0.25">
      <c r="A74" s="1" t="s">
        <v>142</v>
      </c>
      <c r="B74" s="1" t="s">
        <v>147</v>
      </c>
      <c r="C74" s="1" t="s">
        <v>148</v>
      </c>
      <c r="E74" s="2" t="s">
        <v>1162</v>
      </c>
      <c r="F74" s="32"/>
      <c r="G74" s="2">
        <v>365</v>
      </c>
      <c r="H74" s="13">
        <v>142</v>
      </c>
      <c r="I74" s="13">
        <v>9356</v>
      </c>
      <c r="J74" s="13">
        <v>35320</v>
      </c>
      <c r="K74" s="13">
        <v>19759</v>
      </c>
      <c r="L74" s="13">
        <v>3508</v>
      </c>
      <c r="M74" s="12">
        <f t="shared" si="0"/>
        <v>96.767123287671239</v>
      </c>
      <c r="N74" s="12">
        <f t="shared" si="1"/>
        <v>3.7751175716117999</v>
      </c>
      <c r="O74" s="12">
        <f t="shared" si="2"/>
        <v>68.145861470191022</v>
      </c>
    </row>
    <row r="75" spans="1:15" outlineLevel="2" x14ac:dyDescent="0.25">
      <c r="A75" s="1" t="s">
        <v>142</v>
      </c>
      <c r="B75" s="1" t="s">
        <v>149</v>
      </c>
      <c r="C75" s="1" t="s">
        <v>144</v>
      </c>
      <c r="E75" s="2" t="s">
        <v>1163</v>
      </c>
      <c r="F75" s="32"/>
      <c r="G75" s="2">
        <v>365</v>
      </c>
      <c r="H75" s="13">
        <v>6</v>
      </c>
      <c r="I75" s="13">
        <v>229</v>
      </c>
      <c r="J75" s="13">
        <v>535</v>
      </c>
      <c r="K75" s="13">
        <v>319</v>
      </c>
      <c r="L75" s="13">
        <v>2</v>
      </c>
      <c r="M75" s="12">
        <f t="shared" si="0"/>
        <v>1.4657534246575343</v>
      </c>
      <c r="N75" s="12">
        <f t="shared" si="1"/>
        <v>2.3362445414847159</v>
      </c>
      <c r="O75" s="12">
        <f t="shared" si="2"/>
        <v>24.429223744292237</v>
      </c>
    </row>
    <row r="76" spans="1:15" outlineLevel="2" x14ac:dyDescent="0.25">
      <c r="A76" s="1" t="s">
        <v>142</v>
      </c>
      <c r="B76" s="1" t="s">
        <v>150</v>
      </c>
      <c r="C76" s="1" t="s">
        <v>148</v>
      </c>
      <c r="E76" s="2" t="s">
        <v>1162</v>
      </c>
      <c r="F76" s="32"/>
      <c r="G76" s="2">
        <v>365</v>
      </c>
      <c r="H76" s="13">
        <v>99</v>
      </c>
      <c r="I76" s="13">
        <v>5157</v>
      </c>
      <c r="J76" s="13">
        <v>17861</v>
      </c>
      <c r="K76" s="13">
        <v>6234</v>
      </c>
      <c r="L76" s="13">
        <v>5059</v>
      </c>
      <c r="M76" s="12">
        <f t="shared" si="0"/>
        <v>48.934246575342463</v>
      </c>
      <c r="N76" s="12">
        <f t="shared" si="1"/>
        <v>3.4634477409346518</v>
      </c>
      <c r="O76" s="12">
        <f t="shared" si="2"/>
        <v>49.428531894285314</v>
      </c>
    </row>
    <row r="77" spans="1:15" outlineLevel="2" x14ac:dyDescent="0.25">
      <c r="A77" s="1" t="s">
        <v>142</v>
      </c>
      <c r="B77" s="1" t="s">
        <v>146</v>
      </c>
      <c r="C77" s="1" t="s">
        <v>144</v>
      </c>
      <c r="E77" s="2" t="s">
        <v>1163</v>
      </c>
      <c r="F77" s="32"/>
      <c r="G77" s="2">
        <v>365</v>
      </c>
      <c r="H77" s="13">
        <v>61</v>
      </c>
      <c r="I77" s="13">
        <v>1595</v>
      </c>
      <c r="J77" s="13">
        <v>19872</v>
      </c>
      <c r="K77" s="13">
        <v>16260</v>
      </c>
      <c r="L77" s="13">
        <v>408</v>
      </c>
      <c r="M77" s="12">
        <f t="shared" si="0"/>
        <v>54.443835616438356</v>
      </c>
      <c r="N77" s="12">
        <f t="shared" si="1"/>
        <v>12.458934169278997</v>
      </c>
      <c r="O77" s="12">
        <f t="shared" si="2"/>
        <v>89.252189535144851</v>
      </c>
    </row>
    <row r="78" spans="1:15" outlineLevel="2" x14ac:dyDescent="0.25">
      <c r="A78" s="1" t="s">
        <v>142</v>
      </c>
      <c r="B78" s="1" t="s">
        <v>143</v>
      </c>
      <c r="C78" s="1" t="s">
        <v>144</v>
      </c>
      <c r="E78" s="2" t="s">
        <v>1162</v>
      </c>
      <c r="F78" s="32"/>
      <c r="G78" s="2">
        <v>365</v>
      </c>
      <c r="H78" s="13">
        <v>189</v>
      </c>
      <c r="I78" s="13">
        <v>11451</v>
      </c>
      <c r="J78" s="13">
        <v>51678</v>
      </c>
      <c r="K78" s="13">
        <v>32731</v>
      </c>
      <c r="L78" s="13">
        <v>3905</v>
      </c>
      <c r="M78" s="12">
        <f t="shared" si="0"/>
        <v>141.58356164383562</v>
      </c>
      <c r="N78" s="12">
        <f t="shared" si="1"/>
        <v>4.5129682997118152</v>
      </c>
      <c r="O78" s="12">
        <f t="shared" si="2"/>
        <v>74.911937377690805</v>
      </c>
    </row>
    <row r="79" spans="1:15" outlineLevel="2" x14ac:dyDescent="0.25">
      <c r="A79" s="1" t="s">
        <v>142</v>
      </c>
      <c r="B79" s="1" t="s">
        <v>145</v>
      </c>
      <c r="C79" s="1" t="s">
        <v>144</v>
      </c>
      <c r="E79" s="2" t="s">
        <v>1163</v>
      </c>
      <c r="F79" s="32"/>
      <c r="G79" s="2">
        <v>365</v>
      </c>
      <c r="H79" s="13">
        <v>16</v>
      </c>
      <c r="I79" s="13">
        <v>450</v>
      </c>
      <c r="J79" s="13">
        <v>548</v>
      </c>
      <c r="K79" s="13">
        <v>357</v>
      </c>
      <c r="L79" s="13">
        <v>3</v>
      </c>
      <c r="M79" s="12">
        <f t="shared" si="0"/>
        <v>1.5013698630136987</v>
      </c>
      <c r="N79" s="12">
        <f t="shared" si="1"/>
        <v>1.2177777777777778</v>
      </c>
      <c r="O79" s="12">
        <f t="shared" si="2"/>
        <v>9.3835616438356162</v>
      </c>
    </row>
    <row r="80" spans="1:15" outlineLevel="1" x14ac:dyDescent="0.25">
      <c r="A80" s="3" t="s">
        <v>981</v>
      </c>
      <c r="E80" s="2"/>
      <c r="F80" s="32" t="s">
        <v>1159</v>
      </c>
      <c r="G80" s="2"/>
      <c r="H80" s="28">
        <f>SUBTOTAL(9,H74:H79)</f>
        <v>513</v>
      </c>
      <c r="I80" s="28">
        <f>SUBTOTAL(9,I74:I79)</f>
        <v>28238</v>
      </c>
      <c r="J80" s="28">
        <f>SUBTOTAL(9,J74:J79)</f>
        <v>125814</v>
      </c>
      <c r="K80" s="28">
        <f>SUBTOTAL(9,K74:K79)</f>
        <v>75660</v>
      </c>
      <c r="L80" s="28">
        <f>SUBTOTAL(9,L74:L79)</f>
        <v>12885</v>
      </c>
      <c r="M80" s="29">
        <f t="shared" si="0"/>
        <v>344.6958904109589</v>
      </c>
      <c r="N80" s="29">
        <f t="shared" si="1"/>
        <v>4.455485515971386</v>
      </c>
      <c r="O80" s="29">
        <f t="shared" si="2"/>
        <v>67.192181366658659</v>
      </c>
    </row>
    <row r="81" spans="1:15" outlineLevel="1" x14ac:dyDescent="0.25">
      <c r="A81" s="3"/>
      <c r="B81" s="19" t="str">
        <f>CONCATENATE("COUNTY - ",A82)</f>
        <v>COUNTY - BREWSTER</v>
      </c>
      <c r="D81" s="3" t="s">
        <v>4</v>
      </c>
      <c r="E81" s="2"/>
      <c r="F81" s="32"/>
      <c r="G81" s="2"/>
      <c r="H81" s="13"/>
      <c r="I81" s="13"/>
      <c r="J81" s="13"/>
      <c r="K81" s="13"/>
      <c r="L81" s="13"/>
    </row>
    <row r="82" spans="1:15" outlineLevel="2" x14ac:dyDescent="0.25">
      <c r="A82" s="1" t="s">
        <v>151</v>
      </c>
      <c r="B82" s="1" t="s">
        <v>152</v>
      </c>
      <c r="C82" s="1" t="s">
        <v>153</v>
      </c>
      <c r="E82" s="2" t="s">
        <v>1163</v>
      </c>
      <c r="F82" s="32"/>
      <c r="G82" s="2">
        <v>365</v>
      </c>
      <c r="H82" s="13">
        <v>25</v>
      </c>
      <c r="I82" s="13">
        <v>492</v>
      </c>
      <c r="J82" s="13">
        <v>2119</v>
      </c>
      <c r="K82" s="13">
        <v>1531</v>
      </c>
      <c r="L82" s="13">
        <v>118</v>
      </c>
      <c r="M82" s="12">
        <f t="shared" si="0"/>
        <v>5.8054794520547945</v>
      </c>
      <c r="N82" s="12">
        <f t="shared" si="1"/>
        <v>4.3069105691056908</v>
      </c>
      <c r="O82" s="12">
        <f t="shared" si="2"/>
        <v>23.221917808219178</v>
      </c>
    </row>
    <row r="83" spans="1:15" outlineLevel="1" x14ac:dyDescent="0.25">
      <c r="A83" s="3" t="s">
        <v>982</v>
      </c>
      <c r="E83" s="2"/>
      <c r="F83" s="32" t="s">
        <v>1159</v>
      </c>
      <c r="G83" s="2"/>
      <c r="H83" s="28">
        <f>SUBTOTAL(9,H82:H82)</f>
        <v>25</v>
      </c>
      <c r="I83" s="28">
        <f>SUBTOTAL(9,I82:I82)</f>
        <v>492</v>
      </c>
      <c r="J83" s="28">
        <f>SUBTOTAL(9,J82:J82)</f>
        <v>2119</v>
      </c>
      <c r="K83" s="28">
        <f>SUBTOTAL(9,K82:K82)</f>
        <v>1531</v>
      </c>
      <c r="L83" s="28">
        <f>SUBTOTAL(9,L82:L82)</f>
        <v>118</v>
      </c>
      <c r="M83" s="29">
        <f t="shared" ref="M83:M163" si="3">J83/365</f>
        <v>5.8054794520547945</v>
      </c>
      <c r="N83" s="29">
        <f t="shared" ref="N83:N163" si="4">J83/I83</f>
        <v>4.3069105691056908</v>
      </c>
      <c r="O83" s="29">
        <f t="shared" ref="O83:O163" si="5">(J83/365/H83*100)</f>
        <v>23.221917808219178</v>
      </c>
    </row>
    <row r="84" spans="1:15" outlineLevel="1" x14ac:dyDescent="0.25">
      <c r="A84" s="3"/>
      <c r="B84" s="19" t="str">
        <f>CONCATENATE("COUNTY - ",A85)</f>
        <v>COUNTY - Brown</v>
      </c>
      <c r="D84" s="3" t="s">
        <v>4</v>
      </c>
      <c r="E84" s="2"/>
      <c r="F84" s="32"/>
      <c r="G84" s="2"/>
      <c r="H84" s="13"/>
      <c r="I84" s="13"/>
      <c r="J84" s="13"/>
      <c r="K84" s="13"/>
      <c r="L84" s="13"/>
    </row>
    <row r="85" spans="1:15" outlineLevel="2" x14ac:dyDescent="0.25">
      <c r="A85" s="1" t="s">
        <v>154</v>
      </c>
      <c r="B85" s="1" t="s">
        <v>155</v>
      </c>
      <c r="C85" s="1" t="s">
        <v>156</v>
      </c>
      <c r="E85" s="2" t="s">
        <v>1162</v>
      </c>
      <c r="F85" s="32"/>
      <c r="G85" s="2">
        <v>365</v>
      </c>
      <c r="H85" s="13">
        <v>68</v>
      </c>
      <c r="I85" s="13">
        <v>2734</v>
      </c>
      <c r="J85" s="13">
        <v>11136</v>
      </c>
      <c r="K85" s="13">
        <v>8203</v>
      </c>
      <c r="L85" s="13">
        <v>2969</v>
      </c>
      <c r="M85" s="12">
        <f t="shared" si="3"/>
        <v>30.509589041095889</v>
      </c>
      <c r="N85" s="12">
        <f t="shared" si="4"/>
        <v>4.0731528895391369</v>
      </c>
      <c r="O85" s="12">
        <f t="shared" si="5"/>
        <v>44.867042707493951</v>
      </c>
    </row>
    <row r="86" spans="1:15" outlineLevel="1" x14ac:dyDescent="0.25">
      <c r="A86" s="3" t="s">
        <v>983</v>
      </c>
      <c r="E86" s="2"/>
      <c r="F86" s="32" t="s">
        <v>1159</v>
      </c>
      <c r="G86" s="2"/>
      <c r="H86" s="28">
        <f>SUBTOTAL(9,H85:H85)</f>
        <v>68</v>
      </c>
      <c r="I86" s="28">
        <f>SUBTOTAL(9,I85:I85)</f>
        <v>2734</v>
      </c>
      <c r="J86" s="28">
        <f>SUBTOTAL(9,J85:J85)</f>
        <v>11136</v>
      </c>
      <c r="K86" s="28">
        <f>SUBTOTAL(9,K85:K85)</f>
        <v>8203</v>
      </c>
      <c r="L86" s="28">
        <f>SUBTOTAL(9,L85:L85)</f>
        <v>2969</v>
      </c>
      <c r="M86" s="29">
        <f t="shared" si="3"/>
        <v>30.509589041095889</v>
      </c>
      <c r="N86" s="29">
        <f t="shared" si="4"/>
        <v>4.0731528895391369</v>
      </c>
      <c r="O86" s="29">
        <f t="shared" si="5"/>
        <v>44.867042707493951</v>
      </c>
    </row>
    <row r="87" spans="1:15" outlineLevel="1" x14ac:dyDescent="0.25">
      <c r="A87" s="3"/>
      <c r="B87" s="19" t="str">
        <f>CONCATENATE("COUNTY - ",A88)</f>
        <v>COUNTY - BURLESON</v>
      </c>
      <c r="D87" s="3" t="s">
        <v>6</v>
      </c>
      <c r="E87" s="2"/>
      <c r="F87" s="32"/>
      <c r="G87" s="2"/>
      <c r="H87" s="13"/>
      <c r="I87" s="13"/>
      <c r="J87" s="13"/>
      <c r="K87" s="13"/>
      <c r="L87" s="13"/>
    </row>
    <row r="88" spans="1:15" outlineLevel="2" x14ac:dyDescent="0.25">
      <c r="A88" s="1" t="s">
        <v>157</v>
      </c>
      <c r="B88" s="1" t="s">
        <v>158</v>
      </c>
      <c r="C88" s="1" t="s">
        <v>159</v>
      </c>
      <c r="E88" s="2" t="s">
        <v>1162</v>
      </c>
      <c r="F88" s="32"/>
      <c r="G88" s="2">
        <v>365</v>
      </c>
      <c r="H88" s="13">
        <v>15</v>
      </c>
      <c r="I88" s="13">
        <v>193</v>
      </c>
      <c r="J88" s="13">
        <v>2345</v>
      </c>
      <c r="K88" s="13">
        <v>2165</v>
      </c>
      <c r="L88" s="13">
        <v>7</v>
      </c>
      <c r="M88" s="12">
        <f t="shared" si="3"/>
        <v>6.4246575342465757</v>
      </c>
      <c r="N88" s="12">
        <f t="shared" si="4"/>
        <v>12.150259067357513</v>
      </c>
      <c r="O88" s="12">
        <f t="shared" si="5"/>
        <v>42.831050228310502</v>
      </c>
    </row>
    <row r="89" spans="1:15" outlineLevel="1" x14ac:dyDescent="0.25">
      <c r="A89" s="3" t="s">
        <v>984</v>
      </c>
      <c r="E89" s="2"/>
      <c r="F89" s="32" t="s">
        <v>1159</v>
      </c>
      <c r="G89" s="2"/>
      <c r="H89" s="28">
        <f>SUBTOTAL(9,H88:H88)</f>
        <v>15</v>
      </c>
      <c r="I89" s="28">
        <f>SUBTOTAL(9,I88:I88)</f>
        <v>193</v>
      </c>
      <c r="J89" s="28">
        <f>SUBTOTAL(9,J88:J88)</f>
        <v>2345</v>
      </c>
      <c r="K89" s="28">
        <f>SUBTOTAL(9,K88:K88)</f>
        <v>2165</v>
      </c>
      <c r="L89" s="28">
        <f>SUBTOTAL(9,L88:L88)</f>
        <v>7</v>
      </c>
      <c r="M89" s="29">
        <f t="shared" si="3"/>
        <v>6.4246575342465757</v>
      </c>
      <c r="N89" s="29">
        <f t="shared" si="4"/>
        <v>12.150259067357513</v>
      </c>
      <c r="O89" s="29">
        <f t="shared" si="5"/>
        <v>42.831050228310502</v>
      </c>
    </row>
    <row r="90" spans="1:15" outlineLevel="1" x14ac:dyDescent="0.25">
      <c r="A90" s="3"/>
      <c r="B90" s="19" t="str">
        <f>CONCATENATE("COUNTY - ",A91)</f>
        <v>COUNTY - BURNET</v>
      </c>
      <c r="D90" s="3" t="s">
        <v>4</v>
      </c>
      <c r="E90" s="2"/>
      <c r="F90" s="32"/>
      <c r="G90" s="2"/>
      <c r="H90" s="13"/>
      <c r="I90" s="13"/>
      <c r="J90" s="13"/>
      <c r="K90" s="13"/>
      <c r="L90" s="13"/>
    </row>
    <row r="91" spans="1:15" outlineLevel="2" x14ac:dyDescent="0.25">
      <c r="A91" s="1" t="s">
        <v>160</v>
      </c>
      <c r="B91" s="1" t="s">
        <v>161</v>
      </c>
      <c r="C91" s="1" t="s">
        <v>162</v>
      </c>
      <c r="E91" s="2" t="s">
        <v>1162</v>
      </c>
      <c r="F91" s="32"/>
      <c r="G91" s="2">
        <v>365</v>
      </c>
      <c r="H91" s="13">
        <v>19</v>
      </c>
      <c r="I91" s="13">
        <v>518</v>
      </c>
      <c r="J91" s="13">
        <v>2835</v>
      </c>
      <c r="K91" s="13">
        <v>1521</v>
      </c>
      <c r="L91" s="13">
        <v>200</v>
      </c>
      <c r="M91" s="12">
        <f t="shared" si="3"/>
        <v>7.7671232876712333</v>
      </c>
      <c r="N91" s="12">
        <f t="shared" si="4"/>
        <v>5.4729729729729728</v>
      </c>
      <c r="O91" s="12">
        <f t="shared" si="5"/>
        <v>40.87959625090123</v>
      </c>
    </row>
    <row r="92" spans="1:15" outlineLevel="2" x14ac:dyDescent="0.25">
      <c r="A92" s="1" t="s">
        <v>160</v>
      </c>
      <c r="B92" s="1" t="s">
        <v>163</v>
      </c>
      <c r="C92" s="1" t="s">
        <v>164</v>
      </c>
      <c r="E92" s="2" t="s">
        <v>1162</v>
      </c>
      <c r="F92" s="32"/>
      <c r="G92" s="2">
        <v>365</v>
      </c>
      <c r="H92" s="13">
        <v>46</v>
      </c>
      <c r="I92" s="13">
        <v>2784</v>
      </c>
      <c r="J92" s="13">
        <v>9596</v>
      </c>
      <c r="K92" s="13">
        <v>6244</v>
      </c>
      <c r="L92" s="13">
        <v>804</v>
      </c>
      <c r="M92" s="12">
        <f t="shared" si="3"/>
        <v>26.290410958904111</v>
      </c>
      <c r="N92" s="12">
        <f t="shared" si="4"/>
        <v>3.4468390804597702</v>
      </c>
      <c r="O92" s="12">
        <f t="shared" si="5"/>
        <v>57.153067301965457</v>
      </c>
    </row>
    <row r="93" spans="1:15" outlineLevel="1" x14ac:dyDescent="0.25">
      <c r="A93" s="3" t="s">
        <v>985</v>
      </c>
      <c r="E93" s="2"/>
      <c r="F93" s="32" t="s">
        <v>1159</v>
      </c>
      <c r="G93" s="2"/>
      <c r="H93" s="28">
        <f>SUBTOTAL(9,H91:H92)</f>
        <v>65</v>
      </c>
      <c r="I93" s="28">
        <f>SUBTOTAL(9,I91:I92)</f>
        <v>3302</v>
      </c>
      <c r="J93" s="28">
        <f>SUBTOTAL(9,J91:J92)</f>
        <v>12431</v>
      </c>
      <c r="K93" s="28">
        <f>SUBTOTAL(9,K91:K92)</f>
        <v>7765</v>
      </c>
      <c r="L93" s="28">
        <f>SUBTOTAL(9,L91:L92)</f>
        <v>1004</v>
      </c>
      <c r="M93" s="29">
        <f t="shared" si="3"/>
        <v>34.057534246575344</v>
      </c>
      <c r="N93" s="29">
        <f t="shared" si="4"/>
        <v>3.7646880678376742</v>
      </c>
      <c r="O93" s="29">
        <f t="shared" si="5"/>
        <v>52.396206533192839</v>
      </c>
    </row>
    <row r="94" spans="1:15" outlineLevel="1" x14ac:dyDescent="0.25">
      <c r="A94" s="3"/>
      <c r="B94" s="19" t="str">
        <f>CONCATENATE("COUNTY - ",A95)</f>
        <v>COUNTY - CALDWELL</v>
      </c>
      <c r="D94" s="3" t="s">
        <v>6</v>
      </c>
      <c r="E94" s="2"/>
      <c r="F94" s="32"/>
      <c r="G94" s="2"/>
      <c r="H94" s="13"/>
      <c r="I94" s="13"/>
      <c r="J94" s="13"/>
      <c r="K94" s="13"/>
      <c r="L94" s="13"/>
    </row>
    <row r="95" spans="1:15" outlineLevel="2" x14ac:dyDescent="0.25">
      <c r="A95" s="1" t="s">
        <v>165</v>
      </c>
      <c r="B95" s="1" t="s">
        <v>166</v>
      </c>
      <c r="C95" s="1" t="s">
        <v>167</v>
      </c>
      <c r="E95" s="2" t="s">
        <v>1162</v>
      </c>
      <c r="F95" s="32"/>
      <c r="G95" s="2">
        <v>365</v>
      </c>
      <c r="H95" s="13">
        <v>15</v>
      </c>
      <c r="I95" s="13">
        <v>527</v>
      </c>
      <c r="J95" s="13">
        <v>2619</v>
      </c>
      <c r="K95" s="13">
        <v>1294</v>
      </c>
      <c r="L95" s="13">
        <v>239</v>
      </c>
      <c r="M95" s="12">
        <f t="shared" si="3"/>
        <v>7.1753424657534248</v>
      </c>
      <c r="N95" s="12">
        <f t="shared" si="4"/>
        <v>4.9696394686907022</v>
      </c>
      <c r="O95" s="12">
        <f t="shared" si="5"/>
        <v>47.835616438356169</v>
      </c>
    </row>
    <row r="96" spans="1:15" outlineLevel="2" x14ac:dyDescent="0.25">
      <c r="A96" s="1" t="s">
        <v>165</v>
      </c>
      <c r="B96" s="1" t="s">
        <v>168</v>
      </c>
      <c r="C96" s="1" t="s">
        <v>167</v>
      </c>
      <c r="E96" s="2" t="s">
        <v>1163</v>
      </c>
      <c r="F96" s="32"/>
      <c r="G96" s="2">
        <v>365</v>
      </c>
      <c r="H96" s="13">
        <v>34</v>
      </c>
      <c r="I96" s="13">
        <v>670</v>
      </c>
      <c r="J96" s="13">
        <v>9611</v>
      </c>
      <c r="K96" s="13">
        <v>8916</v>
      </c>
      <c r="L96" s="13">
        <v>0</v>
      </c>
      <c r="M96" s="12">
        <f t="shared" si="3"/>
        <v>26.331506849315069</v>
      </c>
      <c r="N96" s="12">
        <f t="shared" si="4"/>
        <v>14.344776119402985</v>
      </c>
      <c r="O96" s="12">
        <f t="shared" si="5"/>
        <v>77.445608380338442</v>
      </c>
    </row>
    <row r="97" spans="1:15" outlineLevel="1" x14ac:dyDescent="0.25">
      <c r="A97" s="3" t="s">
        <v>986</v>
      </c>
      <c r="E97" s="2"/>
      <c r="F97" s="32" t="s">
        <v>1159</v>
      </c>
      <c r="G97" s="2"/>
      <c r="H97" s="28">
        <f>SUBTOTAL(9,H95:H96)</f>
        <v>49</v>
      </c>
      <c r="I97" s="28">
        <f>SUBTOTAL(9,I95:I96)</f>
        <v>1197</v>
      </c>
      <c r="J97" s="28">
        <f>SUBTOTAL(9,J95:J96)</f>
        <v>12230</v>
      </c>
      <c r="K97" s="28">
        <f>SUBTOTAL(9,K95:K96)</f>
        <v>10210</v>
      </c>
      <c r="L97" s="28">
        <f>SUBTOTAL(9,L95:L96)</f>
        <v>239</v>
      </c>
      <c r="M97" s="29">
        <f t="shared" si="3"/>
        <v>33.506849315068493</v>
      </c>
      <c r="N97" s="29">
        <f t="shared" si="4"/>
        <v>10.217209690893901</v>
      </c>
      <c r="O97" s="29">
        <f t="shared" si="5"/>
        <v>68.381325132792853</v>
      </c>
    </row>
    <row r="98" spans="1:15" outlineLevel="1" x14ac:dyDescent="0.25">
      <c r="A98" s="3"/>
      <c r="B98" s="19" t="str">
        <f>CONCATENATE("COUNTY - ",A99)</f>
        <v>COUNTY - CALHOUN</v>
      </c>
      <c r="D98" s="3" t="s">
        <v>6</v>
      </c>
      <c r="E98" s="2"/>
      <c r="F98" s="32"/>
      <c r="G98" s="2"/>
      <c r="H98" s="13"/>
      <c r="I98" s="13"/>
      <c r="J98" s="13"/>
      <c r="K98" s="13"/>
      <c r="L98" s="13"/>
    </row>
    <row r="99" spans="1:15" outlineLevel="2" x14ac:dyDescent="0.25">
      <c r="A99" s="1" t="s">
        <v>169</v>
      </c>
      <c r="B99" s="1" t="s">
        <v>170</v>
      </c>
      <c r="C99" s="1" t="s">
        <v>171</v>
      </c>
      <c r="E99" s="2" t="s">
        <v>1161</v>
      </c>
      <c r="F99" s="32"/>
      <c r="G99" s="2">
        <v>365</v>
      </c>
      <c r="H99" s="13">
        <v>25</v>
      </c>
      <c r="I99" s="13">
        <v>1006</v>
      </c>
      <c r="J99" s="13">
        <v>1832</v>
      </c>
      <c r="K99" s="13">
        <v>1127</v>
      </c>
      <c r="L99" s="13">
        <v>232</v>
      </c>
      <c r="M99" s="12">
        <f t="shared" si="3"/>
        <v>5.0191780821917806</v>
      </c>
      <c r="N99" s="12">
        <f t="shared" si="4"/>
        <v>1.8210735586481113</v>
      </c>
      <c r="O99" s="12">
        <f t="shared" si="5"/>
        <v>20.076712328767123</v>
      </c>
    </row>
    <row r="100" spans="1:15" outlineLevel="1" x14ac:dyDescent="0.25">
      <c r="A100" s="3" t="s">
        <v>987</v>
      </c>
      <c r="E100" s="2"/>
      <c r="F100" s="32" t="s">
        <v>1159</v>
      </c>
      <c r="G100" s="2"/>
      <c r="H100" s="28">
        <f>SUBTOTAL(9,H99:H99)</f>
        <v>25</v>
      </c>
      <c r="I100" s="28">
        <f>SUBTOTAL(9,I99:I99)</f>
        <v>1006</v>
      </c>
      <c r="J100" s="28">
        <f>SUBTOTAL(9,J99:J99)</f>
        <v>1832</v>
      </c>
      <c r="K100" s="28">
        <f>SUBTOTAL(9,K99:K99)</f>
        <v>1127</v>
      </c>
      <c r="L100" s="28">
        <f>SUBTOTAL(9,L99:L99)</f>
        <v>232</v>
      </c>
      <c r="M100" s="29">
        <f t="shared" si="3"/>
        <v>5.0191780821917806</v>
      </c>
      <c r="N100" s="29">
        <f t="shared" si="4"/>
        <v>1.8210735586481113</v>
      </c>
      <c r="O100" s="29">
        <f t="shared" si="5"/>
        <v>20.076712328767123</v>
      </c>
    </row>
    <row r="101" spans="1:15" outlineLevel="1" x14ac:dyDescent="0.25">
      <c r="A101" s="3"/>
      <c r="B101" s="19" t="str">
        <f>CONCATENATE("COUNTY - ",A102)</f>
        <v>COUNTY - CAMERON</v>
      </c>
      <c r="D101" s="3" t="s">
        <v>6</v>
      </c>
      <c r="E101" s="2"/>
      <c r="F101" s="32"/>
      <c r="G101" s="2"/>
      <c r="H101" s="13"/>
      <c r="I101" s="13"/>
      <c r="J101" s="13"/>
      <c r="K101" s="13"/>
      <c r="L101" s="13"/>
    </row>
    <row r="102" spans="1:15" outlineLevel="2" x14ac:dyDescent="0.25">
      <c r="A102" s="1" t="s">
        <v>10</v>
      </c>
      <c r="B102" s="1" t="s">
        <v>176</v>
      </c>
      <c r="C102" s="1" t="s">
        <v>11</v>
      </c>
      <c r="E102" s="2" t="s">
        <v>1163</v>
      </c>
      <c r="F102" s="32"/>
      <c r="G102" s="2">
        <v>365</v>
      </c>
      <c r="H102" s="13">
        <v>88</v>
      </c>
      <c r="I102" s="13">
        <v>6448</v>
      </c>
      <c r="J102" s="13">
        <v>29763</v>
      </c>
      <c r="K102" s="13">
        <v>18021</v>
      </c>
      <c r="L102" s="13">
        <v>2702</v>
      </c>
      <c r="M102" s="12">
        <f t="shared" si="3"/>
        <v>81.542465753424651</v>
      </c>
      <c r="N102" s="12">
        <f t="shared" si="4"/>
        <v>4.6158498759305209</v>
      </c>
      <c r="O102" s="12">
        <f t="shared" si="5"/>
        <v>92.661892901618927</v>
      </c>
    </row>
    <row r="103" spans="1:15" outlineLevel="2" x14ac:dyDescent="0.25">
      <c r="A103" s="1" t="s">
        <v>10</v>
      </c>
      <c r="B103" s="1" t="s">
        <v>178</v>
      </c>
      <c r="C103" s="1" t="s">
        <v>11</v>
      </c>
      <c r="E103" s="2" t="s">
        <v>1163</v>
      </c>
      <c r="F103" s="32"/>
      <c r="G103" s="2">
        <v>365</v>
      </c>
      <c r="H103" s="13">
        <v>70</v>
      </c>
      <c r="I103" s="13">
        <v>1006</v>
      </c>
      <c r="J103" s="13">
        <v>23350</v>
      </c>
      <c r="K103" s="13">
        <v>14677</v>
      </c>
      <c r="L103" s="13">
        <v>13</v>
      </c>
      <c r="M103" s="12">
        <f t="shared" si="3"/>
        <v>63.972602739726028</v>
      </c>
      <c r="N103" s="12">
        <f t="shared" si="4"/>
        <v>23.210735586481114</v>
      </c>
      <c r="O103" s="12">
        <f t="shared" si="5"/>
        <v>91.389432485322899</v>
      </c>
    </row>
    <row r="104" spans="1:15" outlineLevel="2" x14ac:dyDescent="0.25">
      <c r="A104" s="1" t="s">
        <v>10</v>
      </c>
      <c r="B104" s="1" t="s">
        <v>177</v>
      </c>
      <c r="C104" s="1" t="s">
        <v>173</v>
      </c>
      <c r="E104" s="2" t="s">
        <v>1163</v>
      </c>
      <c r="F104" s="32"/>
      <c r="G104" s="2">
        <v>365</v>
      </c>
      <c r="H104" s="13">
        <v>40</v>
      </c>
      <c r="I104" s="13">
        <v>692</v>
      </c>
      <c r="J104" s="13">
        <v>10456</v>
      </c>
      <c r="K104" s="13">
        <v>7652</v>
      </c>
      <c r="L104" s="13">
        <v>309</v>
      </c>
      <c r="M104" s="12">
        <f t="shared" si="3"/>
        <v>28.646575342465752</v>
      </c>
      <c r="N104" s="12">
        <f t="shared" si="4"/>
        <v>15.109826589595375</v>
      </c>
      <c r="O104" s="12">
        <f t="shared" si="5"/>
        <v>71.61643835616438</v>
      </c>
    </row>
    <row r="105" spans="1:15" outlineLevel="2" x14ac:dyDescent="0.25">
      <c r="A105" s="1" t="s">
        <v>10</v>
      </c>
      <c r="B105" s="1" t="s">
        <v>174</v>
      </c>
      <c r="C105" s="1" t="s">
        <v>11</v>
      </c>
      <c r="E105" s="2" t="s">
        <v>1163</v>
      </c>
      <c r="F105" s="32"/>
      <c r="G105" s="2">
        <v>365</v>
      </c>
      <c r="H105" s="13">
        <v>423</v>
      </c>
      <c r="I105" s="13">
        <v>19830</v>
      </c>
      <c r="J105" s="13">
        <v>105851</v>
      </c>
      <c r="K105" s="13">
        <v>49890</v>
      </c>
      <c r="L105" s="13">
        <v>18678</v>
      </c>
      <c r="M105" s="12">
        <f t="shared" si="3"/>
        <v>290.00273972602741</v>
      </c>
      <c r="N105" s="12">
        <f t="shared" si="4"/>
        <v>5.3379223398890572</v>
      </c>
      <c r="O105" s="12">
        <f t="shared" si="5"/>
        <v>68.558567311117585</v>
      </c>
    </row>
    <row r="106" spans="1:15" outlineLevel="2" x14ac:dyDescent="0.25">
      <c r="A106" s="1" t="s">
        <v>10</v>
      </c>
      <c r="B106" s="1" t="s">
        <v>172</v>
      </c>
      <c r="C106" s="1" t="s">
        <v>173</v>
      </c>
      <c r="E106" s="2" t="s">
        <v>1163</v>
      </c>
      <c r="F106" s="32"/>
      <c r="G106" s="2">
        <v>365</v>
      </c>
      <c r="H106" s="13">
        <v>225</v>
      </c>
      <c r="I106" s="13">
        <v>10177</v>
      </c>
      <c r="J106" s="13">
        <v>46854</v>
      </c>
      <c r="K106" s="13">
        <v>20658</v>
      </c>
      <c r="L106" s="13">
        <v>12377</v>
      </c>
      <c r="M106" s="12">
        <f t="shared" si="3"/>
        <v>128.36712328767123</v>
      </c>
      <c r="N106" s="12">
        <f t="shared" si="4"/>
        <v>4.6039107792080181</v>
      </c>
      <c r="O106" s="12">
        <f t="shared" si="5"/>
        <v>57.052054794520544</v>
      </c>
    </row>
    <row r="107" spans="1:15" outlineLevel="2" x14ac:dyDescent="0.25">
      <c r="A107" s="1" t="s">
        <v>10</v>
      </c>
      <c r="B107" s="1" t="s">
        <v>175</v>
      </c>
      <c r="C107" s="1" t="s">
        <v>173</v>
      </c>
      <c r="E107" s="2" t="s">
        <v>1163</v>
      </c>
      <c r="F107" s="32"/>
      <c r="G107" s="2">
        <v>365</v>
      </c>
      <c r="H107" s="13">
        <v>214</v>
      </c>
      <c r="I107" s="13">
        <v>10461</v>
      </c>
      <c r="J107" s="13">
        <v>43871</v>
      </c>
      <c r="K107" s="13">
        <v>19881</v>
      </c>
      <c r="L107" s="13">
        <v>9962</v>
      </c>
      <c r="M107" s="12">
        <f t="shared" si="3"/>
        <v>120.1945205479452</v>
      </c>
      <c r="N107" s="12">
        <f t="shared" si="4"/>
        <v>4.1937673262594402</v>
      </c>
      <c r="O107" s="12">
        <f t="shared" si="5"/>
        <v>56.165663807451025</v>
      </c>
    </row>
    <row r="108" spans="1:15" outlineLevel="1" x14ac:dyDescent="0.25">
      <c r="A108" s="3" t="s">
        <v>988</v>
      </c>
      <c r="E108" s="2"/>
      <c r="F108" s="32" t="s">
        <v>1159</v>
      </c>
      <c r="G108" s="2"/>
      <c r="H108" s="28">
        <f>SUBTOTAL(9,H102:H107)</f>
        <v>1060</v>
      </c>
      <c r="I108" s="28">
        <f>SUBTOTAL(9,I102:I107)</f>
        <v>48614</v>
      </c>
      <c r="J108" s="28">
        <f>SUBTOTAL(9,J102:J107)</f>
        <v>260145</v>
      </c>
      <c r="K108" s="28">
        <f>SUBTOTAL(9,K102:K107)</f>
        <v>130779</v>
      </c>
      <c r="L108" s="28">
        <f>SUBTOTAL(9,L102:L107)</f>
        <v>44041</v>
      </c>
      <c r="M108" s="29">
        <f t="shared" si="3"/>
        <v>712.72602739726028</v>
      </c>
      <c r="N108" s="29">
        <f t="shared" si="4"/>
        <v>5.3512362693874191</v>
      </c>
      <c r="O108" s="29">
        <f t="shared" si="5"/>
        <v>67.238304471439648</v>
      </c>
    </row>
    <row r="109" spans="1:15" outlineLevel="1" x14ac:dyDescent="0.25">
      <c r="A109" s="3"/>
      <c r="B109" s="19" t="str">
        <f>CONCATENATE("COUNTY - ",A110)</f>
        <v>COUNTY - CAMP</v>
      </c>
      <c r="D109" s="3" t="s">
        <v>4</v>
      </c>
      <c r="E109" s="2"/>
      <c r="F109" s="32"/>
      <c r="G109" s="2"/>
      <c r="H109" s="13"/>
      <c r="I109" s="13"/>
      <c r="J109" s="13"/>
      <c r="K109" s="13"/>
      <c r="L109" s="13"/>
    </row>
    <row r="110" spans="1:15" outlineLevel="2" x14ac:dyDescent="0.25">
      <c r="A110" s="1" t="s">
        <v>179</v>
      </c>
      <c r="B110" s="1" t="s">
        <v>180</v>
      </c>
      <c r="C110" s="1" t="s">
        <v>181</v>
      </c>
      <c r="E110" s="2" t="s">
        <v>1163</v>
      </c>
      <c r="F110" s="32"/>
      <c r="G110" s="2">
        <v>365</v>
      </c>
      <c r="H110" s="13">
        <v>25</v>
      </c>
      <c r="I110" s="13">
        <v>741</v>
      </c>
      <c r="J110" s="13">
        <v>2975</v>
      </c>
      <c r="K110" s="13">
        <v>2169</v>
      </c>
      <c r="L110" s="13">
        <v>158</v>
      </c>
      <c r="M110" s="12">
        <f t="shared" si="3"/>
        <v>8.1506849315068486</v>
      </c>
      <c r="N110" s="12">
        <f t="shared" si="4"/>
        <v>4.0148448043184883</v>
      </c>
      <c r="O110" s="12">
        <f t="shared" si="5"/>
        <v>32.602739726027394</v>
      </c>
    </row>
    <row r="111" spans="1:15" outlineLevel="1" x14ac:dyDescent="0.25">
      <c r="A111" s="3" t="s">
        <v>989</v>
      </c>
      <c r="B111" s="15"/>
      <c r="C111" s="15"/>
      <c r="D111" s="14"/>
      <c r="E111" s="16"/>
      <c r="F111" s="33" t="s">
        <v>1159</v>
      </c>
      <c r="G111" s="16"/>
      <c r="H111" s="26">
        <f>SUBTOTAL(9,H110:H110)</f>
        <v>25</v>
      </c>
      <c r="I111" s="26">
        <f>SUBTOTAL(9,I110:I110)</f>
        <v>741</v>
      </c>
      <c r="J111" s="26">
        <f>SUBTOTAL(9,J110:J110)</f>
        <v>2975</v>
      </c>
      <c r="K111" s="26">
        <f>SUBTOTAL(9,K110:K110)</f>
        <v>2169</v>
      </c>
      <c r="L111" s="26">
        <f>SUBTOTAL(9,L110:L110)</f>
        <v>158</v>
      </c>
      <c r="M111" s="27">
        <f t="shared" si="3"/>
        <v>8.1506849315068486</v>
      </c>
      <c r="N111" s="27">
        <f t="shared" si="4"/>
        <v>4.0148448043184883</v>
      </c>
      <c r="O111" s="27">
        <f t="shared" si="5"/>
        <v>32.602739726027394</v>
      </c>
    </row>
    <row r="112" spans="1:15" outlineLevel="1" x14ac:dyDescent="0.25">
      <c r="A112" s="3"/>
      <c r="B112" s="19" t="str">
        <f>CONCATENATE("COUNTY - ",A113)</f>
        <v>COUNTY - CASTRO</v>
      </c>
      <c r="D112" s="3" t="s">
        <v>4</v>
      </c>
      <c r="E112" s="2"/>
      <c r="F112" s="32"/>
      <c r="G112" s="2"/>
      <c r="H112" s="13"/>
      <c r="I112" s="13"/>
      <c r="J112" s="13"/>
      <c r="K112" s="13"/>
      <c r="L112" s="13"/>
    </row>
    <row r="113" spans="1:15" outlineLevel="2" x14ac:dyDescent="0.25">
      <c r="A113" s="1" t="s">
        <v>182</v>
      </c>
      <c r="B113" s="1" t="s">
        <v>183</v>
      </c>
      <c r="C113" s="1" t="s">
        <v>184</v>
      </c>
      <c r="E113" s="2" t="s">
        <v>1162</v>
      </c>
      <c r="F113" s="32"/>
      <c r="G113" s="2">
        <v>365</v>
      </c>
      <c r="H113" s="13">
        <v>17</v>
      </c>
      <c r="I113" s="13">
        <v>160</v>
      </c>
      <c r="J113" s="13">
        <v>997</v>
      </c>
      <c r="K113" s="13">
        <v>898</v>
      </c>
      <c r="L113" s="13">
        <v>0</v>
      </c>
      <c r="M113" s="12">
        <f t="shared" si="3"/>
        <v>2.7315068493150685</v>
      </c>
      <c r="N113" s="12">
        <f t="shared" si="4"/>
        <v>6.2312500000000002</v>
      </c>
      <c r="O113" s="12">
        <f t="shared" si="5"/>
        <v>16.06768734891217</v>
      </c>
    </row>
    <row r="114" spans="1:15" outlineLevel="1" x14ac:dyDescent="0.25">
      <c r="A114" s="3" t="s">
        <v>990</v>
      </c>
      <c r="E114" s="2"/>
      <c r="F114" s="32" t="s">
        <v>1159</v>
      </c>
      <c r="G114" s="2"/>
      <c r="H114" s="28">
        <f>SUBTOTAL(9,H113:H113)</f>
        <v>17</v>
      </c>
      <c r="I114" s="28">
        <f>SUBTOTAL(9,I113:I113)</f>
        <v>160</v>
      </c>
      <c r="J114" s="28">
        <f>SUBTOTAL(9,J113:J113)</f>
        <v>997</v>
      </c>
      <c r="K114" s="28">
        <f>SUBTOTAL(9,K113:K113)</f>
        <v>898</v>
      </c>
      <c r="L114" s="28">
        <f>SUBTOTAL(9,L113:L113)</f>
        <v>0</v>
      </c>
      <c r="M114" s="29">
        <f t="shared" si="3"/>
        <v>2.7315068493150685</v>
      </c>
      <c r="N114" s="29">
        <f t="shared" si="4"/>
        <v>6.2312500000000002</v>
      </c>
      <c r="O114" s="29">
        <f t="shared" si="5"/>
        <v>16.06768734891217</v>
      </c>
    </row>
    <row r="115" spans="1:15" outlineLevel="1" x14ac:dyDescent="0.25">
      <c r="A115" s="3"/>
      <c r="B115" s="19" t="str">
        <f>CONCATENATE("COUNTY - ",A116)</f>
        <v>COUNTY - CHAMBERS</v>
      </c>
      <c r="D115" s="3" t="s">
        <v>6</v>
      </c>
      <c r="E115" s="2"/>
      <c r="F115" s="32"/>
      <c r="G115" s="2"/>
      <c r="H115" s="13"/>
      <c r="I115" s="13"/>
      <c r="J115" s="13"/>
      <c r="K115" s="13"/>
      <c r="L115" s="13"/>
    </row>
    <row r="116" spans="1:15" outlineLevel="2" x14ac:dyDescent="0.25">
      <c r="A116" s="1" t="s">
        <v>185</v>
      </c>
      <c r="B116" s="1" t="s">
        <v>186</v>
      </c>
      <c r="C116" s="1" t="s">
        <v>187</v>
      </c>
      <c r="E116" s="2" t="s">
        <v>1161</v>
      </c>
      <c r="F116" s="32"/>
      <c r="G116" s="2">
        <v>365</v>
      </c>
      <c r="H116" s="13">
        <v>14</v>
      </c>
      <c r="I116" s="13">
        <v>81</v>
      </c>
      <c r="J116" s="13">
        <v>487</v>
      </c>
      <c r="K116" s="13">
        <v>149</v>
      </c>
      <c r="L116" s="13">
        <v>0</v>
      </c>
      <c r="M116" s="12">
        <f t="shared" si="3"/>
        <v>1.3342465753424657</v>
      </c>
      <c r="N116" s="12">
        <f t="shared" si="4"/>
        <v>6.0123456790123457</v>
      </c>
      <c r="O116" s="12">
        <f t="shared" si="5"/>
        <v>9.5303326810176134</v>
      </c>
    </row>
    <row r="117" spans="1:15" outlineLevel="2" x14ac:dyDescent="0.25">
      <c r="A117" s="1" t="s">
        <v>185</v>
      </c>
      <c r="B117" s="1" t="s">
        <v>190</v>
      </c>
      <c r="C117" s="1" t="s">
        <v>191</v>
      </c>
      <c r="E117" s="2" t="s">
        <v>1163</v>
      </c>
      <c r="F117" s="32"/>
      <c r="G117" s="2">
        <v>365</v>
      </c>
      <c r="H117" s="13">
        <v>5</v>
      </c>
      <c r="I117" s="13">
        <v>141</v>
      </c>
      <c r="J117" s="13">
        <v>178</v>
      </c>
      <c r="K117" s="13">
        <v>2</v>
      </c>
      <c r="L117" s="13">
        <v>0</v>
      </c>
      <c r="M117" s="12">
        <f t="shared" si="3"/>
        <v>0.48767123287671232</v>
      </c>
      <c r="N117" s="12">
        <f t="shared" si="4"/>
        <v>1.2624113475177305</v>
      </c>
      <c r="O117" s="12">
        <f t="shared" si="5"/>
        <v>9.7534246575342465</v>
      </c>
    </row>
    <row r="118" spans="1:15" outlineLevel="2" x14ac:dyDescent="0.25">
      <c r="A118" s="1" t="s">
        <v>185</v>
      </c>
      <c r="B118" s="1" t="s">
        <v>188</v>
      </c>
      <c r="C118" s="1" t="s">
        <v>189</v>
      </c>
      <c r="E118" s="2" t="s">
        <v>1163</v>
      </c>
      <c r="F118" s="32"/>
      <c r="G118" s="2">
        <v>365</v>
      </c>
      <c r="H118" s="13">
        <v>25</v>
      </c>
      <c r="I118" s="13">
        <v>300</v>
      </c>
      <c r="J118" s="13">
        <v>1270</v>
      </c>
      <c r="K118" s="13">
        <v>1185</v>
      </c>
      <c r="L118" s="13">
        <v>8</v>
      </c>
      <c r="M118" s="12">
        <f t="shared" si="3"/>
        <v>3.4794520547945207</v>
      </c>
      <c r="N118" s="12">
        <f t="shared" si="4"/>
        <v>4.2333333333333334</v>
      </c>
      <c r="O118" s="12">
        <f t="shared" si="5"/>
        <v>13.917808219178083</v>
      </c>
    </row>
    <row r="119" spans="1:15" outlineLevel="1" x14ac:dyDescent="0.25">
      <c r="A119" s="3" t="s">
        <v>991</v>
      </c>
      <c r="E119" s="2"/>
      <c r="F119" s="32" t="s">
        <v>1159</v>
      </c>
      <c r="G119" s="2"/>
      <c r="H119" s="28">
        <f>SUBTOTAL(9,H116:H118)</f>
        <v>44</v>
      </c>
      <c r="I119" s="28">
        <f>SUBTOTAL(9,I116:I118)</f>
        <v>522</v>
      </c>
      <c r="J119" s="28">
        <f>SUBTOTAL(9,J116:J118)</f>
        <v>1935</v>
      </c>
      <c r="K119" s="28">
        <f>SUBTOTAL(9,K116:K118)</f>
        <v>1336</v>
      </c>
      <c r="L119" s="28">
        <f>SUBTOTAL(9,L116:L118)</f>
        <v>8</v>
      </c>
      <c r="M119" s="29">
        <f t="shared" si="3"/>
        <v>5.3013698630136989</v>
      </c>
      <c r="N119" s="29">
        <f t="shared" si="4"/>
        <v>3.7068965517241379</v>
      </c>
      <c r="O119" s="29">
        <f t="shared" si="5"/>
        <v>12.04856787048568</v>
      </c>
    </row>
    <row r="120" spans="1:15" outlineLevel="1" x14ac:dyDescent="0.25">
      <c r="A120" s="3"/>
      <c r="B120" s="19" t="str">
        <f>CONCATENATE("COUNTY - ",A121)</f>
        <v>COUNTY - CHEROKEE</v>
      </c>
      <c r="D120" s="3" t="s">
        <v>4</v>
      </c>
      <c r="E120" s="2"/>
      <c r="F120" s="32"/>
      <c r="G120" s="2"/>
      <c r="H120" s="13"/>
      <c r="I120" s="13"/>
      <c r="J120" s="13"/>
      <c r="K120" s="13"/>
      <c r="L120" s="13"/>
    </row>
    <row r="121" spans="1:15" outlineLevel="2" x14ac:dyDescent="0.25">
      <c r="A121" s="1" t="s">
        <v>12</v>
      </c>
      <c r="B121" s="1" t="s">
        <v>194</v>
      </c>
      <c r="C121" s="1" t="s">
        <v>193</v>
      </c>
      <c r="E121" s="2" t="s">
        <v>1162</v>
      </c>
      <c r="F121" s="32"/>
      <c r="G121" s="2">
        <v>365</v>
      </c>
      <c r="H121" s="13">
        <v>23</v>
      </c>
      <c r="I121" s="13">
        <v>712</v>
      </c>
      <c r="J121" s="13">
        <v>4126</v>
      </c>
      <c r="K121" s="13">
        <v>3208</v>
      </c>
      <c r="L121" s="13">
        <v>170</v>
      </c>
      <c r="M121" s="12">
        <f t="shared" si="3"/>
        <v>11.304109589041095</v>
      </c>
      <c r="N121" s="12">
        <f t="shared" si="4"/>
        <v>5.7949438202247192</v>
      </c>
      <c r="O121" s="12">
        <f t="shared" si="5"/>
        <v>49.14830256104824</v>
      </c>
    </row>
    <row r="122" spans="1:15" outlineLevel="2" x14ac:dyDescent="0.25">
      <c r="A122" s="1" t="s">
        <v>12</v>
      </c>
      <c r="B122" s="1" t="s">
        <v>192</v>
      </c>
      <c r="C122" s="1" t="s">
        <v>193</v>
      </c>
      <c r="E122" s="2" t="s">
        <v>1163</v>
      </c>
      <c r="F122" s="32"/>
      <c r="G122" s="2">
        <v>365</v>
      </c>
      <c r="H122" s="13">
        <v>38</v>
      </c>
      <c r="I122" s="13">
        <v>1273</v>
      </c>
      <c r="J122" s="13">
        <v>4008</v>
      </c>
      <c r="K122" s="13">
        <v>1841</v>
      </c>
      <c r="L122" s="13">
        <v>755</v>
      </c>
      <c r="M122" s="12">
        <f t="shared" si="3"/>
        <v>10.980821917808219</v>
      </c>
      <c r="N122" s="12">
        <f t="shared" si="4"/>
        <v>3.1484681853888454</v>
      </c>
      <c r="O122" s="12">
        <f t="shared" si="5"/>
        <v>28.896899783705841</v>
      </c>
    </row>
    <row r="123" spans="1:15" outlineLevel="1" x14ac:dyDescent="0.25">
      <c r="A123" s="3" t="s">
        <v>992</v>
      </c>
      <c r="E123" s="2"/>
      <c r="F123" s="32" t="s">
        <v>1159</v>
      </c>
      <c r="G123" s="2"/>
      <c r="H123" s="28">
        <f>SUBTOTAL(9,H121:H122)</f>
        <v>61</v>
      </c>
      <c r="I123" s="28">
        <f>SUBTOTAL(9,I121:I122)</f>
        <v>1985</v>
      </c>
      <c r="J123" s="28">
        <f>SUBTOTAL(9,J121:J122)</f>
        <v>8134</v>
      </c>
      <c r="K123" s="28">
        <f>SUBTOTAL(9,K121:K122)</f>
        <v>5049</v>
      </c>
      <c r="L123" s="28">
        <f>SUBTOTAL(9,L121:L122)</f>
        <v>925</v>
      </c>
      <c r="M123" s="29">
        <f t="shared" si="3"/>
        <v>22.284931506849315</v>
      </c>
      <c r="N123" s="29">
        <f t="shared" si="4"/>
        <v>4.0977329974811081</v>
      </c>
      <c r="O123" s="29">
        <f t="shared" si="5"/>
        <v>36.532674601392316</v>
      </c>
    </row>
    <row r="124" spans="1:15" outlineLevel="1" x14ac:dyDescent="0.25">
      <c r="A124" s="3"/>
      <c r="B124" s="19" t="str">
        <f>CONCATENATE("COUNTY - ",A125)</f>
        <v>COUNTY - CHILDRESS</v>
      </c>
      <c r="D124" s="3" t="s">
        <v>4</v>
      </c>
      <c r="E124" s="2"/>
      <c r="F124" s="32"/>
      <c r="G124" s="2"/>
      <c r="H124" s="13"/>
      <c r="I124" s="13"/>
      <c r="J124" s="13"/>
      <c r="K124" s="13"/>
      <c r="L124" s="13"/>
    </row>
    <row r="125" spans="1:15" outlineLevel="2" x14ac:dyDescent="0.25">
      <c r="A125" s="1" t="s">
        <v>195</v>
      </c>
      <c r="B125" s="1" t="s">
        <v>196</v>
      </c>
      <c r="C125" s="1" t="s">
        <v>197</v>
      </c>
      <c r="E125" s="2" t="s">
        <v>1161</v>
      </c>
      <c r="F125" s="32"/>
      <c r="G125" s="2">
        <v>365</v>
      </c>
      <c r="H125" s="13">
        <v>37</v>
      </c>
      <c r="I125" s="13">
        <v>517</v>
      </c>
      <c r="J125" s="13">
        <v>2190</v>
      </c>
      <c r="K125" s="13">
        <v>1202</v>
      </c>
      <c r="L125" s="13">
        <v>400</v>
      </c>
      <c r="M125" s="12">
        <f t="shared" si="3"/>
        <v>6</v>
      </c>
      <c r="N125" s="12">
        <f t="shared" si="4"/>
        <v>4.2359767891682782</v>
      </c>
      <c r="O125" s="12">
        <f t="shared" si="5"/>
        <v>16.216216216216218</v>
      </c>
    </row>
    <row r="126" spans="1:15" outlineLevel="1" x14ac:dyDescent="0.25">
      <c r="A126" s="3" t="s">
        <v>993</v>
      </c>
      <c r="E126" s="2"/>
      <c r="F126" s="32" t="s">
        <v>1159</v>
      </c>
      <c r="G126" s="2"/>
      <c r="H126" s="28">
        <f>SUBTOTAL(9,H125:H125)</f>
        <v>37</v>
      </c>
      <c r="I126" s="28">
        <f>SUBTOTAL(9,I125:I125)</f>
        <v>517</v>
      </c>
      <c r="J126" s="28">
        <f>SUBTOTAL(9,J125:J125)</f>
        <v>2190</v>
      </c>
      <c r="K126" s="28">
        <f>SUBTOTAL(9,K125:K125)</f>
        <v>1202</v>
      </c>
      <c r="L126" s="28">
        <f>SUBTOTAL(9,L125:L125)</f>
        <v>400</v>
      </c>
      <c r="M126" s="29">
        <f t="shared" si="3"/>
        <v>6</v>
      </c>
      <c r="N126" s="29">
        <f t="shared" si="4"/>
        <v>4.2359767891682782</v>
      </c>
      <c r="O126" s="29">
        <f t="shared" si="5"/>
        <v>16.216216216216218</v>
      </c>
    </row>
    <row r="127" spans="1:15" outlineLevel="1" x14ac:dyDescent="0.25">
      <c r="A127" s="3"/>
      <c r="B127" s="19" t="str">
        <f>CONCATENATE("COUNTY - ",A128)</f>
        <v>COUNTY - CLAY</v>
      </c>
      <c r="D127" s="3" t="s">
        <v>6</v>
      </c>
      <c r="E127" s="2"/>
      <c r="F127" s="32"/>
      <c r="G127" s="2"/>
      <c r="H127" s="13"/>
      <c r="I127" s="13"/>
      <c r="J127" s="13"/>
      <c r="K127" s="13"/>
      <c r="L127" s="13"/>
    </row>
    <row r="128" spans="1:15" outlineLevel="2" x14ac:dyDescent="0.25">
      <c r="A128" s="1" t="s">
        <v>198</v>
      </c>
      <c r="B128" s="1" t="s">
        <v>199</v>
      </c>
      <c r="C128" s="1" t="s">
        <v>200</v>
      </c>
      <c r="E128" s="2" t="s">
        <v>1161</v>
      </c>
      <c r="F128" s="32"/>
      <c r="G128" s="2">
        <v>365</v>
      </c>
      <c r="H128" s="13">
        <v>25</v>
      </c>
      <c r="I128" s="13">
        <v>147</v>
      </c>
      <c r="J128" s="13">
        <v>398</v>
      </c>
      <c r="K128" s="13">
        <v>343</v>
      </c>
      <c r="L128" s="13">
        <v>0</v>
      </c>
      <c r="M128" s="12">
        <f t="shared" si="3"/>
        <v>1.0904109589041096</v>
      </c>
      <c r="N128" s="12">
        <f t="shared" si="4"/>
        <v>2.7074829931972788</v>
      </c>
      <c r="O128" s="12">
        <f t="shared" si="5"/>
        <v>4.3616438356164382</v>
      </c>
    </row>
    <row r="129" spans="1:15" outlineLevel="1" x14ac:dyDescent="0.25">
      <c r="A129" s="3" t="s">
        <v>994</v>
      </c>
      <c r="E129" s="2"/>
      <c r="F129" s="32" t="s">
        <v>1159</v>
      </c>
      <c r="G129" s="2"/>
      <c r="H129" s="28">
        <f>SUBTOTAL(9,H128:H128)</f>
        <v>25</v>
      </c>
      <c r="I129" s="28">
        <f>SUBTOTAL(9,I128:I128)</f>
        <v>147</v>
      </c>
      <c r="J129" s="28">
        <f>SUBTOTAL(9,J128:J128)</f>
        <v>398</v>
      </c>
      <c r="K129" s="28">
        <f>SUBTOTAL(9,K128:K128)</f>
        <v>343</v>
      </c>
      <c r="L129" s="28">
        <f>SUBTOTAL(9,L128:L128)</f>
        <v>0</v>
      </c>
      <c r="M129" s="29">
        <f t="shared" si="3"/>
        <v>1.0904109589041096</v>
      </c>
      <c r="N129" s="29">
        <f t="shared" si="4"/>
        <v>2.7074829931972788</v>
      </c>
      <c r="O129" s="29">
        <f t="shared" si="5"/>
        <v>4.3616438356164382</v>
      </c>
    </row>
    <row r="130" spans="1:15" outlineLevel="1" x14ac:dyDescent="0.25">
      <c r="A130" s="3"/>
      <c r="B130" s="19" t="str">
        <f>CONCATENATE("COUNTY - ",A131)</f>
        <v>COUNTY - COCHRAN</v>
      </c>
      <c r="D130" s="3" t="s">
        <v>4</v>
      </c>
      <c r="E130" s="2"/>
      <c r="F130" s="32"/>
      <c r="G130" s="2"/>
      <c r="H130" s="13"/>
      <c r="I130" s="13"/>
      <c r="J130" s="13"/>
      <c r="K130" s="13"/>
      <c r="L130" s="13"/>
    </row>
    <row r="131" spans="1:15" outlineLevel="2" x14ac:dyDescent="0.25">
      <c r="A131" s="1" t="s">
        <v>201</v>
      </c>
      <c r="B131" s="1" t="s">
        <v>202</v>
      </c>
      <c r="C131" s="1" t="s">
        <v>203</v>
      </c>
      <c r="E131" s="2" t="s">
        <v>1161</v>
      </c>
      <c r="F131" s="32"/>
      <c r="G131" s="2">
        <v>365</v>
      </c>
      <c r="H131" s="13">
        <v>4</v>
      </c>
      <c r="I131" s="13">
        <v>9</v>
      </c>
      <c r="J131" s="13">
        <v>20</v>
      </c>
      <c r="K131" s="13">
        <v>13</v>
      </c>
      <c r="L131" s="13">
        <v>0</v>
      </c>
      <c r="M131" s="12">
        <f t="shared" si="3"/>
        <v>5.4794520547945202E-2</v>
      </c>
      <c r="N131" s="12">
        <f t="shared" si="4"/>
        <v>2.2222222222222223</v>
      </c>
      <c r="O131" s="12">
        <f t="shared" si="5"/>
        <v>1.3698630136986301</v>
      </c>
    </row>
    <row r="132" spans="1:15" outlineLevel="1" x14ac:dyDescent="0.25">
      <c r="A132" s="3" t="s">
        <v>995</v>
      </c>
      <c r="E132" s="2"/>
      <c r="F132" s="32" t="s">
        <v>1159</v>
      </c>
      <c r="G132" s="2"/>
      <c r="H132" s="28">
        <f>SUBTOTAL(9,H131:H131)</f>
        <v>4</v>
      </c>
      <c r="I132" s="28">
        <f>SUBTOTAL(9,I131:I131)</f>
        <v>9</v>
      </c>
      <c r="J132" s="28">
        <f>SUBTOTAL(9,J131:J131)</f>
        <v>20</v>
      </c>
      <c r="K132" s="28">
        <f>SUBTOTAL(9,K131:K131)</f>
        <v>13</v>
      </c>
      <c r="L132" s="28">
        <f>SUBTOTAL(9,L131:L131)</f>
        <v>0</v>
      </c>
      <c r="M132" s="29">
        <f t="shared" si="3"/>
        <v>5.4794520547945202E-2</v>
      </c>
      <c r="N132" s="29">
        <f t="shared" si="4"/>
        <v>2.2222222222222223</v>
      </c>
      <c r="O132" s="29">
        <f t="shared" si="5"/>
        <v>1.3698630136986301</v>
      </c>
    </row>
    <row r="133" spans="1:15" outlineLevel="1" x14ac:dyDescent="0.25">
      <c r="A133" s="3"/>
      <c r="B133" s="19" t="str">
        <f>CONCATENATE("COUNTY - ",A134)</f>
        <v>COUNTY - COLEMAN</v>
      </c>
      <c r="D133" s="3" t="s">
        <v>4</v>
      </c>
      <c r="E133" s="2"/>
      <c r="F133" s="32"/>
      <c r="G133" s="2"/>
      <c r="H133" s="13"/>
      <c r="I133" s="13"/>
      <c r="J133" s="13"/>
      <c r="K133" s="13"/>
      <c r="L133" s="13"/>
    </row>
    <row r="134" spans="1:15" outlineLevel="2" x14ac:dyDescent="0.25">
      <c r="A134" s="1" t="s">
        <v>204</v>
      </c>
      <c r="B134" s="1" t="s">
        <v>205</v>
      </c>
      <c r="C134" s="1" t="s">
        <v>206</v>
      </c>
      <c r="E134" s="2" t="s">
        <v>1163</v>
      </c>
      <c r="F134" s="32"/>
      <c r="G134" s="2">
        <v>365</v>
      </c>
      <c r="H134" s="13">
        <v>25</v>
      </c>
      <c r="I134" s="13">
        <v>336</v>
      </c>
      <c r="J134" s="13">
        <v>2032</v>
      </c>
      <c r="K134" s="13">
        <v>1893</v>
      </c>
      <c r="L134" s="13">
        <v>87</v>
      </c>
      <c r="M134" s="12">
        <f t="shared" si="3"/>
        <v>5.5671232876712331</v>
      </c>
      <c r="N134" s="12">
        <f t="shared" si="4"/>
        <v>6.0476190476190474</v>
      </c>
      <c r="O134" s="12">
        <f t="shared" si="5"/>
        <v>22.268493150684932</v>
      </c>
    </row>
    <row r="135" spans="1:15" outlineLevel="1" x14ac:dyDescent="0.25">
      <c r="A135" s="3" t="s">
        <v>996</v>
      </c>
      <c r="E135" s="2"/>
      <c r="F135" s="32" t="s">
        <v>1159</v>
      </c>
      <c r="G135" s="2"/>
      <c r="H135" s="28">
        <f>SUBTOTAL(9,H134:H134)</f>
        <v>25</v>
      </c>
      <c r="I135" s="28">
        <f>SUBTOTAL(9,I134:I134)</f>
        <v>336</v>
      </c>
      <c r="J135" s="28">
        <f>SUBTOTAL(9,J134:J134)</f>
        <v>2032</v>
      </c>
      <c r="K135" s="28">
        <f>SUBTOTAL(9,K134:K134)</f>
        <v>1893</v>
      </c>
      <c r="L135" s="28">
        <f>SUBTOTAL(9,L134:L134)</f>
        <v>87</v>
      </c>
      <c r="M135" s="29">
        <f t="shared" si="3"/>
        <v>5.5671232876712331</v>
      </c>
      <c r="N135" s="29">
        <f t="shared" si="4"/>
        <v>6.0476190476190474</v>
      </c>
      <c r="O135" s="29">
        <f t="shared" si="5"/>
        <v>22.268493150684932</v>
      </c>
    </row>
    <row r="136" spans="1:15" outlineLevel="1" x14ac:dyDescent="0.25">
      <c r="A136" s="3"/>
      <c r="B136" s="19" t="str">
        <f>CONCATENATE("COUNTY - ",A137)</f>
        <v>COUNTY - COLLIN</v>
      </c>
      <c r="D136" s="3" t="s">
        <v>6</v>
      </c>
      <c r="E136" s="2"/>
      <c r="F136" s="32"/>
      <c r="G136" s="2"/>
      <c r="H136" s="13"/>
      <c r="I136" s="13"/>
      <c r="J136" s="13"/>
      <c r="K136" s="13"/>
      <c r="L136" s="13"/>
    </row>
    <row r="137" spans="1:15" outlineLevel="2" x14ac:dyDescent="0.25">
      <c r="A137" s="1" t="s">
        <v>13</v>
      </c>
      <c r="B137" s="1" t="s">
        <v>221</v>
      </c>
      <c r="C137" s="1" t="s">
        <v>15</v>
      </c>
      <c r="E137" s="2" t="s">
        <v>1163</v>
      </c>
      <c r="F137" s="32"/>
      <c r="G137" s="2">
        <v>365</v>
      </c>
      <c r="H137" s="13">
        <v>44</v>
      </c>
      <c r="I137" s="13">
        <v>1086</v>
      </c>
      <c r="J137" s="13">
        <v>15157</v>
      </c>
      <c r="K137" s="13">
        <v>8954</v>
      </c>
      <c r="L137" s="13">
        <v>0</v>
      </c>
      <c r="M137" s="12">
        <f t="shared" si="3"/>
        <v>41.526027397260272</v>
      </c>
      <c r="N137" s="12">
        <f t="shared" si="4"/>
        <v>13.956721915285451</v>
      </c>
      <c r="O137" s="12">
        <f t="shared" si="5"/>
        <v>94.377334993773346</v>
      </c>
    </row>
    <row r="138" spans="1:15" outlineLevel="2" x14ac:dyDescent="0.25">
      <c r="A138" s="1" t="s">
        <v>13</v>
      </c>
      <c r="B138" s="1" t="s">
        <v>215</v>
      </c>
      <c r="C138" s="1" t="s">
        <v>15</v>
      </c>
      <c r="E138" s="2" t="s">
        <v>1162</v>
      </c>
      <c r="F138" s="32"/>
      <c r="G138" s="2">
        <v>365</v>
      </c>
      <c r="H138" s="13">
        <v>106</v>
      </c>
      <c r="I138" s="13">
        <v>5140</v>
      </c>
      <c r="J138" s="13">
        <v>19900</v>
      </c>
      <c r="K138" s="13">
        <v>9292</v>
      </c>
      <c r="L138" s="13">
        <v>523</v>
      </c>
      <c r="M138" s="12">
        <f t="shared" si="3"/>
        <v>54.520547945205479</v>
      </c>
      <c r="N138" s="12">
        <f t="shared" si="4"/>
        <v>3.8715953307392996</v>
      </c>
      <c r="O138" s="12">
        <f t="shared" si="5"/>
        <v>51.434479193590079</v>
      </c>
    </row>
    <row r="139" spans="1:15" outlineLevel="2" x14ac:dyDescent="0.25">
      <c r="A139" s="1" t="s">
        <v>13</v>
      </c>
      <c r="B139" s="1" t="s">
        <v>214</v>
      </c>
      <c r="C139" s="1" t="s">
        <v>15</v>
      </c>
      <c r="E139" s="2" t="s">
        <v>1163</v>
      </c>
      <c r="F139" s="32"/>
      <c r="G139" s="2">
        <v>365</v>
      </c>
      <c r="H139" s="13">
        <v>68</v>
      </c>
      <c r="I139" s="13">
        <v>3260</v>
      </c>
      <c r="J139" s="13">
        <v>9895</v>
      </c>
      <c r="K139" s="13">
        <v>916</v>
      </c>
      <c r="L139" s="13">
        <v>24</v>
      </c>
      <c r="M139" s="12">
        <f t="shared" si="3"/>
        <v>27.109589041095891</v>
      </c>
      <c r="N139" s="12">
        <f t="shared" si="4"/>
        <v>3.0352760736196318</v>
      </c>
      <c r="O139" s="12">
        <f t="shared" si="5"/>
        <v>39.867042707493958</v>
      </c>
    </row>
    <row r="140" spans="1:15" outlineLevel="2" x14ac:dyDescent="0.25">
      <c r="A140" s="1" t="s">
        <v>13</v>
      </c>
      <c r="B140" s="1" t="s">
        <v>222</v>
      </c>
      <c r="C140" s="1" t="s">
        <v>208</v>
      </c>
      <c r="E140" s="2" t="s">
        <v>1162</v>
      </c>
      <c r="F140" s="32"/>
      <c r="G140" s="2">
        <v>365</v>
      </c>
      <c r="H140" s="13">
        <v>192</v>
      </c>
      <c r="I140" s="13">
        <v>11527</v>
      </c>
      <c r="J140" s="13">
        <v>50124</v>
      </c>
      <c r="K140" s="13">
        <v>25153</v>
      </c>
      <c r="L140" s="13">
        <v>2594</v>
      </c>
      <c r="M140" s="12">
        <f t="shared" si="3"/>
        <v>137.32602739726028</v>
      </c>
      <c r="N140" s="12">
        <f t="shared" si="4"/>
        <v>4.3483994100806802</v>
      </c>
      <c r="O140" s="12">
        <f t="shared" si="5"/>
        <v>71.523972602739732</v>
      </c>
    </row>
    <row r="141" spans="1:15" outlineLevel="2" x14ac:dyDescent="0.25">
      <c r="A141" s="1" t="s">
        <v>13</v>
      </c>
      <c r="B141" s="1" t="s">
        <v>216</v>
      </c>
      <c r="C141" s="1" t="s">
        <v>14</v>
      </c>
      <c r="E141" s="2" t="s">
        <v>1162</v>
      </c>
      <c r="F141" s="32"/>
      <c r="G141" s="2">
        <v>365</v>
      </c>
      <c r="H141" s="13">
        <v>160</v>
      </c>
      <c r="I141" s="13">
        <v>7388</v>
      </c>
      <c r="J141" s="13">
        <v>35560</v>
      </c>
      <c r="K141" s="13">
        <v>23564</v>
      </c>
      <c r="L141" s="13">
        <v>774</v>
      </c>
      <c r="M141" s="12">
        <f t="shared" si="3"/>
        <v>97.424657534246577</v>
      </c>
      <c r="N141" s="12">
        <f t="shared" si="4"/>
        <v>4.8132106118029236</v>
      </c>
      <c r="O141" s="12">
        <f t="shared" si="5"/>
        <v>60.890410958904106</v>
      </c>
    </row>
    <row r="142" spans="1:15" outlineLevel="2" x14ac:dyDescent="0.25">
      <c r="A142" s="1" t="s">
        <v>13</v>
      </c>
      <c r="B142" s="1" t="s">
        <v>218</v>
      </c>
      <c r="C142" s="1" t="s">
        <v>14</v>
      </c>
      <c r="E142" s="2" t="s">
        <v>1163</v>
      </c>
      <c r="F142" s="32"/>
      <c r="G142" s="2">
        <v>365</v>
      </c>
      <c r="H142" s="13">
        <v>109</v>
      </c>
      <c r="I142" s="13">
        <v>6680</v>
      </c>
      <c r="J142" s="13">
        <v>35500</v>
      </c>
      <c r="K142" s="13">
        <v>23214</v>
      </c>
      <c r="L142" s="13">
        <v>462</v>
      </c>
      <c r="M142" s="12">
        <f t="shared" si="3"/>
        <v>97.260273972602747</v>
      </c>
      <c r="N142" s="12">
        <f t="shared" si="4"/>
        <v>5.3143712574850301</v>
      </c>
      <c r="O142" s="12">
        <f t="shared" si="5"/>
        <v>89.229609149176838</v>
      </c>
    </row>
    <row r="143" spans="1:15" outlineLevel="2" x14ac:dyDescent="0.25">
      <c r="A143" s="1" t="s">
        <v>13</v>
      </c>
      <c r="B143" s="1" t="s">
        <v>224</v>
      </c>
      <c r="C143" s="1" t="s">
        <v>14</v>
      </c>
      <c r="E143" s="2" t="s">
        <v>1162</v>
      </c>
      <c r="F143" s="32"/>
      <c r="G143" s="2">
        <v>365</v>
      </c>
      <c r="H143" s="13">
        <v>72</v>
      </c>
      <c r="I143" s="13">
        <v>4123</v>
      </c>
      <c r="J143" s="13">
        <v>17224</v>
      </c>
      <c r="K143" s="13">
        <v>0</v>
      </c>
      <c r="L143" s="13">
        <v>7589</v>
      </c>
      <c r="M143" s="12">
        <f t="shared" si="3"/>
        <v>47.18904109589041</v>
      </c>
      <c r="N143" s="12">
        <f t="shared" si="4"/>
        <v>4.1775406257579428</v>
      </c>
      <c r="O143" s="12">
        <f t="shared" si="5"/>
        <v>65.540334855403344</v>
      </c>
    </row>
    <row r="144" spans="1:15" outlineLevel="2" x14ac:dyDescent="0.25">
      <c r="A144" s="1" t="s">
        <v>13</v>
      </c>
      <c r="B144" s="1" t="s">
        <v>207</v>
      </c>
      <c r="C144" s="1" t="s">
        <v>208</v>
      </c>
      <c r="E144" s="2" t="s">
        <v>1163</v>
      </c>
      <c r="F144" s="32"/>
      <c r="G144" s="2">
        <v>365</v>
      </c>
      <c r="H144" s="13">
        <v>306</v>
      </c>
      <c r="I144" s="13">
        <v>18707</v>
      </c>
      <c r="J144" s="13">
        <v>84303</v>
      </c>
      <c r="K144" s="13">
        <v>33250</v>
      </c>
      <c r="L144" s="13">
        <v>10474</v>
      </c>
      <c r="M144" s="12">
        <f t="shared" si="3"/>
        <v>230.96712328767123</v>
      </c>
      <c r="N144" s="12">
        <f t="shared" si="4"/>
        <v>4.5064948949591059</v>
      </c>
      <c r="O144" s="12">
        <f t="shared" si="5"/>
        <v>75.479452054794521</v>
      </c>
    </row>
    <row r="145" spans="1:15" outlineLevel="2" x14ac:dyDescent="0.25">
      <c r="A145" s="1" t="s">
        <v>13</v>
      </c>
      <c r="B145" s="1" t="s">
        <v>229</v>
      </c>
      <c r="C145" s="1" t="s">
        <v>228</v>
      </c>
      <c r="E145" s="2" t="s">
        <v>1163</v>
      </c>
      <c r="F145" s="32"/>
      <c r="G145" s="2">
        <v>365</v>
      </c>
      <c r="H145" s="13">
        <v>5</v>
      </c>
      <c r="I145" s="13">
        <v>151</v>
      </c>
      <c r="J145" s="13">
        <v>319</v>
      </c>
      <c r="K145" s="13">
        <v>0</v>
      </c>
      <c r="L145" s="13">
        <v>0</v>
      </c>
      <c r="M145" s="12">
        <f t="shared" si="3"/>
        <v>0.87397260273972599</v>
      </c>
      <c r="N145" s="12">
        <f t="shared" si="4"/>
        <v>2.1125827814569536</v>
      </c>
      <c r="O145" s="12">
        <f t="shared" si="5"/>
        <v>17.479452054794521</v>
      </c>
    </row>
    <row r="146" spans="1:15" outlineLevel="2" x14ac:dyDescent="0.25">
      <c r="A146" s="1" t="s">
        <v>13</v>
      </c>
      <c r="B146" s="1" t="s">
        <v>211</v>
      </c>
      <c r="C146" s="1" t="s">
        <v>14</v>
      </c>
      <c r="E146" s="2" t="s">
        <v>1163</v>
      </c>
      <c r="F146" s="32"/>
      <c r="G146" s="2">
        <v>365</v>
      </c>
      <c r="H146" s="13">
        <v>83</v>
      </c>
      <c r="I146" s="13">
        <v>1728</v>
      </c>
      <c r="J146" s="13">
        <v>22138</v>
      </c>
      <c r="K146" s="13">
        <v>18062</v>
      </c>
      <c r="L146" s="13">
        <v>273</v>
      </c>
      <c r="M146" s="12">
        <f t="shared" si="3"/>
        <v>60.652054794520545</v>
      </c>
      <c r="N146" s="12">
        <f t="shared" si="4"/>
        <v>12.811342592592593</v>
      </c>
      <c r="O146" s="12">
        <f t="shared" si="5"/>
        <v>73.074764812675355</v>
      </c>
    </row>
    <row r="147" spans="1:15" outlineLevel="2" x14ac:dyDescent="0.25">
      <c r="A147" s="1" t="s">
        <v>13</v>
      </c>
      <c r="B147" s="1" t="s">
        <v>223</v>
      </c>
      <c r="C147" s="1" t="s">
        <v>14</v>
      </c>
      <c r="E147" s="2" t="s">
        <v>1163</v>
      </c>
      <c r="F147" s="32"/>
      <c r="G147" s="2">
        <v>365</v>
      </c>
      <c r="H147" s="13">
        <v>7</v>
      </c>
      <c r="I147" s="13">
        <v>202</v>
      </c>
      <c r="J147" s="13">
        <v>374</v>
      </c>
      <c r="K147" s="13">
        <v>4</v>
      </c>
      <c r="L147" s="13">
        <v>0</v>
      </c>
      <c r="M147" s="12">
        <f t="shared" si="3"/>
        <v>1.0246575342465754</v>
      </c>
      <c r="N147" s="12">
        <f t="shared" si="4"/>
        <v>1.8514851485148516</v>
      </c>
      <c r="O147" s="12">
        <f t="shared" si="5"/>
        <v>14.637964774951076</v>
      </c>
    </row>
    <row r="148" spans="1:15" outlineLevel="2" x14ac:dyDescent="0.25">
      <c r="A148" s="1" t="s">
        <v>13</v>
      </c>
      <c r="B148" s="1" t="s">
        <v>209</v>
      </c>
      <c r="C148" s="1" t="s">
        <v>14</v>
      </c>
      <c r="E148" s="2" t="s">
        <v>1163</v>
      </c>
      <c r="F148" s="32"/>
      <c r="G148" s="2">
        <v>365</v>
      </c>
      <c r="H148" s="13">
        <v>579</v>
      </c>
      <c r="I148" s="13">
        <v>30995</v>
      </c>
      <c r="J148" s="13">
        <v>165339</v>
      </c>
      <c r="K148" s="13">
        <v>73587</v>
      </c>
      <c r="L148" s="13">
        <v>13429</v>
      </c>
      <c r="M148" s="12">
        <f t="shared" si="3"/>
        <v>452.98356164383563</v>
      </c>
      <c r="N148" s="12">
        <f t="shared" si="4"/>
        <v>5.3343765123407003</v>
      </c>
      <c r="O148" s="12">
        <f t="shared" si="5"/>
        <v>78.235502874583005</v>
      </c>
    </row>
    <row r="149" spans="1:15" outlineLevel="2" x14ac:dyDescent="0.25">
      <c r="A149" s="1" t="s">
        <v>13</v>
      </c>
      <c r="B149" s="1" t="s">
        <v>220</v>
      </c>
      <c r="C149" s="1" t="s">
        <v>208</v>
      </c>
      <c r="E149" s="2" t="s">
        <v>1163</v>
      </c>
      <c r="F149" s="32"/>
      <c r="G149" s="2">
        <v>365</v>
      </c>
      <c r="H149" s="13">
        <v>23</v>
      </c>
      <c r="I149" s="13">
        <v>504</v>
      </c>
      <c r="J149" s="13">
        <v>1324</v>
      </c>
      <c r="K149" s="13">
        <v>660</v>
      </c>
      <c r="L149" s="13">
        <v>0</v>
      </c>
      <c r="M149" s="12">
        <f t="shared" si="3"/>
        <v>3.6273972602739728</v>
      </c>
      <c r="N149" s="12">
        <f t="shared" si="4"/>
        <v>2.626984126984127</v>
      </c>
      <c r="O149" s="12">
        <f t="shared" si="5"/>
        <v>15.771292435973795</v>
      </c>
    </row>
    <row r="150" spans="1:15" outlineLevel="2" x14ac:dyDescent="0.25">
      <c r="A150" s="1" t="s">
        <v>13</v>
      </c>
      <c r="B150" s="1" t="s">
        <v>227</v>
      </c>
      <c r="C150" s="1" t="s">
        <v>228</v>
      </c>
      <c r="E150" s="2" t="s">
        <v>1162</v>
      </c>
      <c r="F150" s="32"/>
      <c r="G150" s="2">
        <v>365</v>
      </c>
      <c r="H150" s="13">
        <v>312</v>
      </c>
      <c r="I150" s="13">
        <v>14764</v>
      </c>
      <c r="J150" s="13">
        <v>88559</v>
      </c>
      <c r="K150" s="13">
        <v>44319</v>
      </c>
      <c r="L150" s="13">
        <v>8590</v>
      </c>
      <c r="M150" s="12">
        <f t="shared" si="3"/>
        <v>242.62739726027397</v>
      </c>
      <c r="N150" s="12">
        <f t="shared" si="4"/>
        <v>5.9983066919533998</v>
      </c>
      <c r="O150" s="12">
        <f t="shared" si="5"/>
        <v>77.765191429574983</v>
      </c>
    </row>
    <row r="151" spans="1:15" outlineLevel="2" x14ac:dyDescent="0.25">
      <c r="A151" s="1" t="s">
        <v>13</v>
      </c>
      <c r="B151" s="1" t="s">
        <v>219</v>
      </c>
      <c r="C151" s="1" t="s">
        <v>213</v>
      </c>
      <c r="E151" s="2" t="s">
        <v>1163</v>
      </c>
      <c r="F151" s="32"/>
      <c r="G151" s="2">
        <v>365</v>
      </c>
      <c r="H151" s="13">
        <v>56</v>
      </c>
      <c r="I151" s="13">
        <v>1592</v>
      </c>
      <c r="J151" s="13">
        <v>12696</v>
      </c>
      <c r="K151" s="13">
        <v>15760</v>
      </c>
      <c r="L151" s="13">
        <v>0</v>
      </c>
      <c r="M151" s="12">
        <f t="shared" si="3"/>
        <v>34.783561643835618</v>
      </c>
      <c r="N151" s="12">
        <f t="shared" si="4"/>
        <v>7.974874371859296</v>
      </c>
      <c r="O151" s="12">
        <f t="shared" si="5"/>
        <v>62.113502935420748</v>
      </c>
    </row>
    <row r="152" spans="1:15" outlineLevel="2" x14ac:dyDescent="0.25">
      <c r="A152" s="1" t="s">
        <v>225</v>
      </c>
      <c r="B152" s="1" t="s">
        <v>226</v>
      </c>
      <c r="C152" s="1" t="s">
        <v>14</v>
      </c>
      <c r="E152" s="2" t="s">
        <v>1163</v>
      </c>
      <c r="F152" s="32"/>
      <c r="G152" s="2">
        <v>365</v>
      </c>
      <c r="H152" s="13">
        <v>30</v>
      </c>
      <c r="I152" s="13">
        <v>394</v>
      </c>
      <c r="J152" s="13">
        <v>9955</v>
      </c>
      <c r="K152" s="13">
        <v>5966</v>
      </c>
      <c r="L152" s="13">
        <v>0</v>
      </c>
      <c r="M152" s="12">
        <f t="shared" si="3"/>
        <v>27.273972602739725</v>
      </c>
      <c r="N152" s="12">
        <f t="shared" si="4"/>
        <v>25.266497461928935</v>
      </c>
      <c r="O152" s="12">
        <f t="shared" si="5"/>
        <v>90.913242009132418</v>
      </c>
    </row>
    <row r="153" spans="1:15" outlineLevel="2" x14ac:dyDescent="0.25">
      <c r="A153" s="1" t="s">
        <v>13</v>
      </c>
      <c r="B153" s="1" t="s">
        <v>217</v>
      </c>
      <c r="C153" s="1" t="s">
        <v>14</v>
      </c>
      <c r="E153" s="2" t="s">
        <v>1163</v>
      </c>
      <c r="F153" s="32"/>
      <c r="G153" s="2">
        <v>365</v>
      </c>
      <c r="H153" s="13">
        <v>18</v>
      </c>
      <c r="I153" s="13">
        <v>367</v>
      </c>
      <c r="J153" s="13">
        <v>611</v>
      </c>
      <c r="K153" s="13">
        <v>244</v>
      </c>
      <c r="L153" s="13">
        <v>0</v>
      </c>
      <c r="M153" s="12">
        <f t="shared" si="3"/>
        <v>1.6739726027397259</v>
      </c>
      <c r="N153" s="12">
        <f t="shared" si="4"/>
        <v>1.6648501362397821</v>
      </c>
      <c r="O153" s="12">
        <f t="shared" si="5"/>
        <v>9.2998477929984773</v>
      </c>
    </row>
    <row r="154" spans="1:15" outlineLevel="2" x14ac:dyDescent="0.25">
      <c r="A154" s="1" t="s">
        <v>13</v>
      </c>
      <c r="B154" s="1" t="s">
        <v>212</v>
      </c>
      <c r="C154" s="1" t="s">
        <v>213</v>
      </c>
      <c r="E154" s="2" t="s">
        <v>1162</v>
      </c>
      <c r="F154" s="32"/>
      <c r="G154" s="2">
        <v>365</v>
      </c>
      <c r="H154" s="13">
        <v>68</v>
      </c>
      <c r="I154" s="13">
        <v>3758</v>
      </c>
      <c r="J154" s="13">
        <v>11686</v>
      </c>
      <c r="K154" s="13">
        <v>5894</v>
      </c>
      <c r="L154" s="13">
        <v>1030</v>
      </c>
      <c r="M154" s="12">
        <f t="shared" si="3"/>
        <v>32.016438356164386</v>
      </c>
      <c r="N154" s="12">
        <f t="shared" si="4"/>
        <v>3.1096327833954232</v>
      </c>
      <c r="O154" s="12">
        <f t="shared" si="5"/>
        <v>47.082997582594686</v>
      </c>
    </row>
    <row r="155" spans="1:15" outlineLevel="2" x14ac:dyDescent="0.25">
      <c r="A155" s="1" t="s">
        <v>13</v>
      </c>
      <c r="B155" s="1" t="s">
        <v>210</v>
      </c>
      <c r="C155" s="1" t="s">
        <v>14</v>
      </c>
      <c r="E155" s="2" t="s">
        <v>1162</v>
      </c>
      <c r="F155" s="32"/>
      <c r="G155" s="2">
        <v>365</v>
      </c>
      <c r="H155" s="13">
        <v>327</v>
      </c>
      <c r="I155" s="13">
        <v>19671</v>
      </c>
      <c r="J155" s="13">
        <v>102250</v>
      </c>
      <c r="K155" s="13">
        <v>43577</v>
      </c>
      <c r="L155" s="13">
        <v>8738</v>
      </c>
      <c r="M155" s="12">
        <f t="shared" si="3"/>
        <v>280.13698630136986</v>
      </c>
      <c r="N155" s="12">
        <f t="shared" si="4"/>
        <v>5.198007218748411</v>
      </c>
      <c r="O155" s="12">
        <f t="shared" si="5"/>
        <v>85.668803150266015</v>
      </c>
    </row>
    <row r="156" spans="1:15" outlineLevel="1" x14ac:dyDescent="0.25">
      <c r="A156" s="3" t="s">
        <v>997</v>
      </c>
      <c r="E156" s="2"/>
      <c r="F156" s="32" t="s">
        <v>1159</v>
      </c>
      <c r="G156" s="2"/>
      <c r="H156" s="28">
        <f>SUBTOTAL(9,H137:H155)</f>
        <v>2565</v>
      </c>
      <c r="I156" s="28">
        <f>SUBTOTAL(9,I137:I155)</f>
        <v>132037</v>
      </c>
      <c r="J156" s="28">
        <f>SUBTOTAL(9,J137:J155)</f>
        <v>682914</v>
      </c>
      <c r="K156" s="28">
        <f>SUBTOTAL(9,K137:K155)</f>
        <v>332416</v>
      </c>
      <c r="L156" s="28">
        <f>SUBTOTAL(9,L137:L155)</f>
        <v>54500</v>
      </c>
      <c r="M156" s="29">
        <f t="shared" si="3"/>
        <v>1870.9972602739726</v>
      </c>
      <c r="N156" s="29">
        <f t="shared" si="4"/>
        <v>5.1721411422555796</v>
      </c>
      <c r="O156" s="29">
        <f t="shared" si="5"/>
        <v>72.943362973644156</v>
      </c>
    </row>
    <row r="157" spans="1:15" outlineLevel="1" x14ac:dyDescent="0.25">
      <c r="A157" s="3"/>
      <c r="B157" s="19" t="str">
        <f>CONCATENATE("COUNTY - ",A158)</f>
        <v>COUNTY - COLLINGSWORTH</v>
      </c>
      <c r="D157" s="3" t="s">
        <v>4</v>
      </c>
      <c r="E157" s="2"/>
      <c r="F157" s="32"/>
      <c r="G157" s="2"/>
      <c r="H157" s="13"/>
      <c r="I157" s="13"/>
      <c r="J157" s="13"/>
      <c r="K157" s="13"/>
      <c r="L157" s="13"/>
    </row>
    <row r="158" spans="1:15" outlineLevel="2" x14ac:dyDescent="0.25">
      <c r="A158" s="1" t="s">
        <v>230</v>
      </c>
      <c r="B158" s="1" t="s">
        <v>231</v>
      </c>
      <c r="C158" s="1" t="s">
        <v>232</v>
      </c>
      <c r="E158" s="2" t="s">
        <v>1163</v>
      </c>
      <c r="F158" s="32"/>
      <c r="G158" s="2">
        <v>365</v>
      </c>
      <c r="H158" s="13">
        <v>13</v>
      </c>
      <c r="I158" s="13">
        <v>82</v>
      </c>
      <c r="J158" s="13">
        <v>642</v>
      </c>
      <c r="K158" s="13">
        <v>640</v>
      </c>
      <c r="L158" s="13">
        <v>0</v>
      </c>
      <c r="M158" s="12">
        <f t="shared" si="3"/>
        <v>1.7589041095890412</v>
      </c>
      <c r="N158" s="12">
        <f t="shared" si="4"/>
        <v>7.8292682926829267</v>
      </c>
      <c r="O158" s="12">
        <f t="shared" si="5"/>
        <v>13.530031612223395</v>
      </c>
    </row>
    <row r="159" spans="1:15" outlineLevel="1" x14ac:dyDescent="0.25">
      <c r="A159" s="3" t="s">
        <v>998</v>
      </c>
      <c r="E159" s="2"/>
      <c r="F159" s="32" t="s">
        <v>1159</v>
      </c>
      <c r="G159" s="2"/>
      <c r="H159" s="28">
        <f>SUBTOTAL(9,H158:H158)</f>
        <v>13</v>
      </c>
      <c r="I159" s="28">
        <f>SUBTOTAL(9,I158:I158)</f>
        <v>82</v>
      </c>
      <c r="J159" s="28">
        <f>SUBTOTAL(9,J158:J158)</f>
        <v>642</v>
      </c>
      <c r="K159" s="28">
        <f>SUBTOTAL(9,K158:K158)</f>
        <v>640</v>
      </c>
      <c r="L159" s="28">
        <f>SUBTOTAL(9,L158:L158)</f>
        <v>0</v>
      </c>
      <c r="M159" s="29">
        <f t="shared" si="3"/>
        <v>1.7589041095890412</v>
      </c>
      <c r="N159" s="29">
        <f t="shared" si="4"/>
        <v>7.8292682926829267</v>
      </c>
      <c r="O159" s="29">
        <f t="shared" si="5"/>
        <v>13.530031612223395</v>
      </c>
    </row>
    <row r="160" spans="1:15" outlineLevel="1" x14ac:dyDescent="0.25">
      <c r="A160" s="3"/>
      <c r="B160" s="19" t="str">
        <f>CONCATENATE("COUNTY - ",A161)</f>
        <v>COUNTY - COLORADO</v>
      </c>
      <c r="D160" s="3" t="s">
        <v>4</v>
      </c>
      <c r="E160" s="2"/>
      <c r="F160" s="32"/>
      <c r="G160" s="2"/>
      <c r="H160" s="13"/>
      <c r="I160" s="13"/>
      <c r="J160" s="13"/>
      <c r="K160" s="13"/>
      <c r="L160" s="13"/>
    </row>
    <row r="161" spans="1:15" outlineLevel="2" x14ac:dyDescent="0.25">
      <c r="A161" s="1" t="s">
        <v>233</v>
      </c>
      <c r="B161" s="1" t="s">
        <v>236</v>
      </c>
      <c r="C161" s="1" t="s">
        <v>237</v>
      </c>
      <c r="E161" s="2" t="s">
        <v>1162</v>
      </c>
      <c r="F161" s="32"/>
      <c r="G161" s="2">
        <v>365</v>
      </c>
      <c r="H161" s="13">
        <v>40</v>
      </c>
      <c r="I161" s="13">
        <v>768</v>
      </c>
      <c r="J161" s="13">
        <v>1873</v>
      </c>
      <c r="K161" s="13">
        <v>947</v>
      </c>
      <c r="L161" s="13">
        <v>426</v>
      </c>
      <c r="M161" s="12">
        <f t="shared" si="3"/>
        <v>5.1315068493150688</v>
      </c>
      <c r="N161" s="12">
        <f t="shared" si="4"/>
        <v>2.4388020833333335</v>
      </c>
      <c r="O161" s="12">
        <f t="shared" si="5"/>
        <v>12.828767123287671</v>
      </c>
    </row>
    <row r="162" spans="1:15" outlineLevel="2" x14ac:dyDescent="0.25">
      <c r="A162" s="1" t="s">
        <v>233</v>
      </c>
      <c r="B162" s="1" t="s">
        <v>234</v>
      </c>
      <c r="C162" s="1" t="s">
        <v>235</v>
      </c>
      <c r="E162" s="2" t="s">
        <v>1162</v>
      </c>
      <c r="F162" s="32"/>
      <c r="G162" s="2">
        <v>365</v>
      </c>
      <c r="H162" s="13">
        <v>15</v>
      </c>
      <c r="I162" s="13">
        <v>216</v>
      </c>
      <c r="J162" s="13">
        <v>1174</v>
      </c>
      <c r="K162" s="13">
        <v>1040</v>
      </c>
      <c r="L162" s="13">
        <v>6</v>
      </c>
      <c r="M162" s="12">
        <f t="shared" si="3"/>
        <v>3.2164383561643834</v>
      </c>
      <c r="N162" s="12">
        <f t="shared" si="4"/>
        <v>5.4351851851851851</v>
      </c>
      <c r="O162" s="12">
        <f t="shared" si="5"/>
        <v>21.442922374429223</v>
      </c>
    </row>
    <row r="163" spans="1:15" outlineLevel="1" x14ac:dyDescent="0.25">
      <c r="A163" s="3" t="s">
        <v>999</v>
      </c>
      <c r="E163" s="2"/>
      <c r="F163" s="32" t="s">
        <v>1159</v>
      </c>
      <c r="G163" s="2"/>
      <c r="H163" s="28">
        <f>SUBTOTAL(9,H161:H162)</f>
        <v>55</v>
      </c>
      <c r="I163" s="28">
        <f>SUBTOTAL(9,I161:I162)</f>
        <v>984</v>
      </c>
      <c r="J163" s="28">
        <f>SUBTOTAL(9,J161:J162)</f>
        <v>3047</v>
      </c>
      <c r="K163" s="28">
        <f>SUBTOTAL(9,K161:K162)</f>
        <v>1987</v>
      </c>
      <c r="L163" s="28">
        <f>SUBTOTAL(9,L161:L162)</f>
        <v>432</v>
      </c>
      <c r="M163" s="29">
        <f t="shared" si="3"/>
        <v>8.3479452054794514</v>
      </c>
      <c r="N163" s="29">
        <f t="shared" si="4"/>
        <v>3.0965447154471546</v>
      </c>
      <c r="O163" s="29">
        <f t="shared" si="5"/>
        <v>15.17808219178082</v>
      </c>
    </row>
    <row r="164" spans="1:15" outlineLevel="1" x14ac:dyDescent="0.25">
      <c r="A164" s="3"/>
      <c r="B164" s="19" t="str">
        <f>CONCATENATE("COUNTY - ",A165)</f>
        <v>COUNTY - COMAL</v>
      </c>
      <c r="D164" s="3" t="s">
        <v>6</v>
      </c>
      <c r="E164" s="2"/>
      <c r="F164" s="32"/>
      <c r="G164" s="2"/>
      <c r="H164" s="13"/>
      <c r="I164" s="13"/>
      <c r="J164" s="13"/>
      <c r="K164" s="13"/>
      <c r="L164" s="13"/>
    </row>
    <row r="165" spans="1:15" outlineLevel="2" x14ac:dyDescent="0.25">
      <c r="A165" s="1" t="s">
        <v>238</v>
      </c>
      <c r="B165" s="1" t="s">
        <v>239</v>
      </c>
      <c r="C165" s="1" t="s">
        <v>240</v>
      </c>
      <c r="E165" s="2" t="s">
        <v>1162</v>
      </c>
      <c r="F165" s="32"/>
      <c r="G165" s="2">
        <v>365</v>
      </c>
      <c r="H165" s="13">
        <v>83</v>
      </c>
      <c r="I165" s="13">
        <v>4570</v>
      </c>
      <c r="J165" s="13">
        <v>15726</v>
      </c>
      <c r="K165" s="13">
        <v>10341</v>
      </c>
      <c r="L165" s="13">
        <v>1150</v>
      </c>
      <c r="M165" s="12">
        <f t="shared" ref="M165:M239" si="6">J165/365</f>
        <v>43.084931506849315</v>
      </c>
      <c r="N165" s="12">
        <f t="shared" ref="N165:N239" si="7">J165/I165</f>
        <v>3.4411378555798686</v>
      </c>
      <c r="O165" s="12">
        <f t="shared" ref="O165:O239" si="8">(J165/365/H165*100)</f>
        <v>51.909556032348569</v>
      </c>
    </row>
    <row r="166" spans="1:15" outlineLevel="2" x14ac:dyDescent="0.25">
      <c r="A166" s="1" t="s">
        <v>238</v>
      </c>
      <c r="B166" s="1" t="s">
        <v>244</v>
      </c>
      <c r="C166" s="1" t="s">
        <v>240</v>
      </c>
      <c r="E166" s="2" t="s">
        <v>1163</v>
      </c>
      <c r="F166" s="32"/>
      <c r="G166" s="2">
        <v>365</v>
      </c>
      <c r="H166" s="13">
        <v>4</v>
      </c>
      <c r="I166" s="13">
        <v>214</v>
      </c>
      <c r="J166" s="13">
        <v>766</v>
      </c>
      <c r="K166" s="13">
        <v>0</v>
      </c>
      <c r="L166" s="13">
        <v>0</v>
      </c>
      <c r="M166" s="12">
        <f t="shared" si="6"/>
        <v>2.0986301369863014</v>
      </c>
      <c r="N166" s="12">
        <f t="shared" si="7"/>
        <v>3.5794392523364484</v>
      </c>
      <c r="O166" s="12">
        <f t="shared" si="8"/>
        <v>52.465753424657535</v>
      </c>
    </row>
    <row r="167" spans="1:15" outlineLevel="2" x14ac:dyDescent="0.25">
      <c r="A167" s="1" t="s">
        <v>238</v>
      </c>
      <c r="B167" s="1" t="s">
        <v>242</v>
      </c>
      <c r="C167" s="1" t="s">
        <v>240</v>
      </c>
      <c r="E167" s="2" t="s">
        <v>1163</v>
      </c>
      <c r="F167" s="32"/>
      <c r="G167" s="2">
        <v>365</v>
      </c>
      <c r="H167" s="13">
        <v>40</v>
      </c>
      <c r="I167" s="13">
        <v>826</v>
      </c>
      <c r="J167" s="13">
        <v>12624</v>
      </c>
      <c r="K167" s="13">
        <v>10508</v>
      </c>
      <c r="L167" s="13">
        <v>129</v>
      </c>
      <c r="M167" s="12">
        <f t="shared" si="6"/>
        <v>34.586301369863016</v>
      </c>
      <c r="N167" s="12">
        <f t="shared" si="7"/>
        <v>15.283292978208232</v>
      </c>
      <c r="O167" s="12">
        <f t="shared" si="8"/>
        <v>86.465753424657549</v>
      </c>
    </row>
    <row r="168" spans="1:15" outlineLevel="2" x14ac:dyDescent="0.25">
      <c r="A168" s="1" t="s">
        <v>238</v>
      </c>
      <c r="B168" s="15" t="s">
        <v>241</v>
      </c>
      <c r="C168" s="15" t="s">
        <v>240</v>
      </c>
      <c r="D168" s="14"/>
      <c r="E168" s="16" t="s">
        <v>1163</v>
      </c>
      <c r="F168" s="33"/>
      <c r="G168" s="16">
        <v>365</v>
      </c>
      <c r="H168" s="17">
        <v>32</v>
      </c>
      <c r="I168" s="17">
        <v>767</v>
      </c>
      <c r="J168" s="17">
        <v>10801</v>
      </c>
      <c r="K168" s="17">
        <v>9177</v>
      </c>
      <c r="L168" s="17">
        <v>0</v>
      </c>
      <c r="M168" s="18">
        <f t="shared" si="6"/>
        <v>29.591780821917808</v>
      </c>
      <c r="N168" s="18">
        <f t="shared" si="7"/>
        <v>14.082138200782268</v>
      </c>
      <c r="O168" s="18">
        <f t="shared" si="8"/>
        <v>92.474315068493155</v>
      </c>
    </row>
    <row r="169" spans="1:15" outlineLevel="2" x14ac:dyDescent="0.25">
      <c r="A169" s="1" t="s">
        <v>238</v>
      </c>
      <c r="B169" s="1" t="s">
        <v>243</v>
      </c>
      <c r="C169" s="1" t="s">
        <v>240</v>
      </c>
      <c r="E169" s="2" t="s">
        <v>1163</v>
      </c>
      <c r="F169" s="32"/>
      <c r="G169" s="2">
        <v>365</v>
      </c>
      <c r="H169" s="13">
        <v>128</v>
      </c>
      <c r="I169" s="13">
        <v>5842</v>
      </c>
      <c r="J169" s="13">
        <v>19444</v>
      </c>
      <c r="K169" s="13">
        <v>9278</v>
      </c>
      <c r="L169" s="13">
        <v>1875</v>
      </c>
      <c r="M169" s="12">
        <f t="shared" si="6"/>
        <v>53.271232876712325</v>
      </c>
      <c r="N169" s="12">
        <f t="shared" si="7"/>
        <v>3.3283122218418351</v>
      </c>
      <c r="O169" s="12">
        <f t="shared" si="8"/>
        <v>41.618150684931507</v>
      </c>
    </row>
    <row r="170" spans="1:15" outlineLevel="1" x14ac:dyDescent="0.25">
      <c r="A170" s="3" t="s">
        <v>1000</v>
      </c>
      <c r="E170" s="2"/>
      <c r="F170" s="32" t="s">
        <v>1159</v>
      </c>
      <c r="G170" s="2"/>
      <c r="H170" s="28">
        <f>SUBTOTAL(9,H165:H169)</f>
        <v>287</v>
      </c>
      <c r="I170" s="28">
        <f>SUBTOTAL(9,I165:I169)</f>
        <v>12219</v>
      </c>
      <c r="J170" s="28">
        <f>SUBTOTAL(9,J165:J169)</f>
        <v>59361</v>
      </c>
      <c r="K170" s="28">
        <f>SUBTOTAL(9,K165:K169)</f>
        <v>39304</v>
      </c>
      <c r="L170" s="28">
        <f>SUBTOTAL(9,L165:L169)</f>
        <v>3154</v>
      </c>
      <c r="M170" s="29">
        <f t="shared" si="6"/>
        <v>162.63287671232877</v>
      </c>
      <c r="N170" s="29">
        <f t="shared" si="7"/>
        <v>4.8580898600540143</v>
      </c>
      <c r="O170" s="29">
        <f t="shared" si="8"/>
        <v>56.666507565271353</v>
      </c>
    </row>
    <row r="171" spans="1:15" outlineLevel="1" x14ac:dyDescent="0.25">
      <c r="A171" s="3"/>
      <c r="B171" s="19" t="str">
        <f>CONCATENATE("COUNTY - ",A172)</f>
        <v>COUNTY - COMANCHE</v>
      </c>
      <c r="D171" s="3" t="s">
        <v>4</v>
      </c>
      <c r="E171" s="2"/>
      <c r="F171" s="32"/>
      <c r="G171" s="2"/>
      <c r="H171" s="13"/>
      <c r="I171" s="13"/>
      <c r="J171" s="13"/>
      <c r="K171" s="13"/>
      <c r="L171" s="13"/>
    </row>
    <row r="172" spans="1:15" outlineLevel="2" x14ac:dyDescent="0.25">
      <c r="A172" s="1" t="s">
        <v>245</v>
      </c>
      <c r="B172" s="1" t="s">
        <v>246</v>
      </c>
      <c r="C172" s="1" t="s">
        <v>247</v>
      </c>
      <c r="E172" s="2" t="s">
        <v>1162</v>
      </c>
      <c r="F172" s="32"/>
      <c r="G172" s="2">
        <v>365</v>
      </c>
      <c r="H172" s="13">
        <v>23</v>
      </c>
      <c r="I172" s="13">
        <v>476</v>
      </c>
      <c r="J172" s="13">
        <v>2288</v>
      </c>
      <c r="K172" s="13">
        <v>1984</v>
      </c>
      <c r="L172" s="13">
        <v>51</v>
      </c>
      <c r="M172" s="12">
        <f t="shared" si="6"/>
        <v>6.2684931506849315</v>
      </c>
      <c r="N172" s="12">
        <f t="shared" si="7"/>
        <v>4.8067226890756301</v>
      </c>
      <c r="O172" s="12">
        <f t="shared" si="8"/>
        <v>27.254318046456223</v>
      </c>
    </row>
    <row r="173" spans="1:15" outlineLevel="1" x14ac:dyDescent="0.25">
      <c r="A173" s="3" t="s">
        <v>1001</v>
      </c>
      <c r="E173" s="2"/>
      <c r="F173" s="32" t="s">
        <v>1159</v>
      </c>
      <c r="G173" s="2"/>
      <c r="H173" s="28">
        <f>SUBTOTAL(9,H172:H172)</f>
        <v>23</v>
      </c>
      <c r="I173" s="28">
        <f>SUBTOTAL(9,I172:I172)</f>
        <v>476</v>
      </c>
      <c r="J173" s="28">
        <f>SUBTOTAL(9,J172:J172)</f>
        <v>2288</v>
      </c>
      <c r="K173" s="28">
        <f>SUBTOTAL(9,K172:K172)</f>
        <v>1984</v>
      </c>
      <c r="L173" s="28">
        <f>SUBTOTAL(9,L172:L172)</f>
        <v>51</v>
      </c>
      <c r="M173" s="29">
        <f t="shared" si="6"/>
        <v>6.2684931506849315</v>
      </c>
      <c r="N173" s="29">
        <f t="shared" si="7"/>
        <v>4.8067226890756301</v>
      </c>
      <c r="O173" s="29">
        <f t="shared" si="8"/>
        <v>27.254318046456223</v>
      </c>
    </row>
    <row r="174" spans="1:15" outlineLevel="1" x14ac:dyDescent="0.25">
      <c r="A174" s="3"/>
      <c r="B174" s="19" t="str">
        <f>CONCATENATE("COUNTY - ",A175)</f>
        <v>COUNTY - CONCHO</v>
      </c>
      <c r="D174" s="3" t="s">
        <v>4</v>
      </c>
      <c r="E174" s="2"/>
      <c r="F174" s="32"/>
      <c r="G174" s="2"/>
      <c r="H174" s="13"/>
      <c r="I174" s="13"/>
      <c r="J174" s="13"/>
      <c r="K174" s="13"/>
      <c r="L174" s="13"/>
    </row>
    <row r="175" spans="1:15" outlineLevel="2" x14ac:dyDescent="0.25">
      <c r="A175" s="1" t="s">
        <v>248</v>
      </c>
      <c r="B175" s="1" t="s">
        <v>249</v>
      </c>
      <c r="C175" s="1" t="s">
        <v>250</v>
      </c>
      <c r="E175" s="2" t="s">
        <v>1161</v>
      </c>
      <c r="F175" s="32"/>
      <c r="G175" s="2">
        <v>365</v>
      </c>
      <c r="H175" s="13">
        <v>16</v>
      </c>
      <c r="I175" s="13">
        <v>52</v>
      </c>
      <c r="J175" s="13">
        <v>281</v>
      </c>
      <c r="K175" s="13">
        <v>224</v>
      </c>
      <c r="L175" s="13">
        <v>4</v>
      </c>
      <c r="M175" s="12">
        <f t="shared" si="6"/>
        <v>0.76986301369863008</v>
      </c>
      <c r="N175" s="12">
        <f t="shared" si="7"/>
        <v>5.4038461538461542</v>
      </c>
      <c r="O175" s="12">
        <f t="shared" si="8"/>
        <v>4.8116438356164384</v>
      </c>
    </row>
    <row r="176" spans="1:15" outlineLevel="1" x14ac:dyDescent="0.25">
      <c r="A176" s="3" t="s">
        <v>1002</v>
      </c>
      <c r="E176" s="2"/>
      <c r="F176" s="32" t="s">
        <v>1159</v>
      </c>
      <c r="G176" s="2"/>
      <c r="H176" s="28">
        <f>SUBTOTAL(9,H175:H175)</f>
        <v>16</v>
      </c>
      <c r="I176" s="28">
        <f>SUBTOTAL(9,I175:I175)</f>
        <v>52</v>
      </c>
      <c r="J176" s="28">
        <f>SUBTOTAL(9,J175:J175)</f>
        <v>281</v>
      </c>
      <c r="K176" s="28">
        <f>SUBTOTAL(9,K175:K175)</f>
        <v>224</v>
      </c>
      <c r="L176" s="28">
        <f>SUBTOTAL(9,L175:L175)</f>
        <v>4</v>
      </c>
      <c r="M176" s="29">
        <f t="shared" si="6"/>
        <v>0.76986301369863008</v>
      </c>
      <c r="N176" s="29">
        <f t="shared" si="7"/>
        <v>5.4038461538461542</v>
      </c>
      <c r="O176" s="29">
        <f t="shared" si="8"/>
        <v>4.8116438356164384</v>
      </c>
    </row>
    <row r="177" spans="1:15" outlineLevel="1" x14ac:dyDescent="0.25">
      <c r="A177" s="3"/>
      <c r="B177" s="19" t="str">
        <f>CONCATENATE("COUNTY - ",A178)</f>
        <v>COUNTY - COOKE</v>
      </c>
      <c r="D177" s="3" t="s">
        <v>4</v>
      </c>
      <c r="E177" s="2"/>
      <c r="F177" s="32"/>
      <c r="G177" s="2"/>
      <c r="H177" s="13"/>
      <c r="I177" s="13"/>
      <c r="J177" s="13"/>
      <c r="K177" s="13"/>
      <c r="L177" s="13"/>
    </row>
    <row r="178" spans="1:15" outlineLevel="2" x14ac:dyDescent="0.25">
      <c r="A178" s="1" t="s">
        <v>251</v>
      </c>
      <c r="B178" s="1" t="s">
        <v>254</v>
      </c>
      <c r="C178" s="1" t="s">
        <v>255</v>
      </c>
      <c r="E178" s="2" t="s">
        <v>1161</v>
      </c>
      <c r="F178" s="32"/>
      <c r="G178" s="2">
        <v>365</v>
      </c>
      <c r="H178" s="13">
        <v>18</v>
      </c>
      <c r="I178" s="13">
        <v>219</v>
      </c>
      <c r="J178" s="13">
        <v>3442</v>
      </c>
      <c r="K178" s="13">
        <v>2749</v>
      </c>
      <c r="L178" s="13">
        <v>0</v>
      </c>
      <c r="M178" s="12">
        <f t="shared" si="6"/>
        <v>9.4301369863013704</v>
      </c>
      <c r="N178" s="12">
        <f t="shared" si="7"/>
        <v>15.71689497716895</v>
      </c>
      <c r="O178" s="12">
        <f t="shared" si="8"/>
        <v>52.389649923896499</v>
      </c>
    </row>
    <row r="179" spans="1:15" outlineLevel="2" x14ac:dyDescent="0.25">
      <c r="A179" s="1" t="s">
        <v>251</v>
      </c>
      <c r="B179" s="1" t="s">
        <v>252</v>
      </c>
      <c r="C179" s="1" t="s">
        <v>253</v>
      </c>
      <c r="E179" s="2" t="s">
        <v>1162</v>
      </c>
      <c r="F179" s="32"/>
      <c r="G179" s="2">
        <v>365</v>
      </c>
      <c r="H179" s="13">
        <v>48</v>
      </c>
      <c r="I179" s="13">
        <v>1539</v>
      </c>
      <c r="J179" s="13">
        <v>6470</v>
      </c>
      <c r="K179" s="13">
        <v>4533</v>
      </c>
      <c r="L179" s="13">
        <v>594</v>
      </c>
      <c r="M179" s="12">
        <f t="shared" si="6"/>
        <v>17.726027397260275</v>
      </c>
      <c r="N179" s="12">
        <f t="shared" si="7"/>
        <v>4.2040285899935022</v>
      </c>
      <c r="O179" s="12">
        <f t="shared" si="8"/>
        <v>36.929223744292237</v>
      </c>
    </row>
    <row r="180" spans="1:15" outlineLevel="1" x14ac:dyDescent="0.25">
      <c r="A180" s="3" t="s">
        <v>1003</v>
      </c>
      <c r="E180" s="2"/>
      <c r="F180" s="32" t="s">
        <v>1159</v>
      </c>
      <c r="G180" s="2"/>
      <c r="H180" s="28">
        <f>SUBTOTAL(9,H178:H179)</f>
        <v>66</v>
      </c>
      <c r="I180" s="28">
        <f>SUBTOTAL(9,I178:I179)</f>
        <v>1758</v>
      </c>
      <c r="J180" s="28">
        <f>SUBTOTAL(9,J178:J179)</f>
        <v>9912</v>
      </c>
      <c r="K180" s="28">
        <f>SUBTOTAL(9,K178:K179)</f>
        <v>7282</v>
      </c>
      <c r="L180" s="28">
        <f>SUBTOTAL(9,L178:L179)</f>
        <v>594</v>
      </c>
      <c r="M180" s="29">
        <f t="shared" si="6"/>
        <v>27.156164383561645</v>
      </c>
      <c r="N180" s="29">
        <f t="shared" si="7"/>
        <v>5.6382252559726966</v>
      </c>
      <c r="O180" s="29">
        <f t="shared" si="8"/>
        <v>41.145703611457037</v>
      </c>
    </row>
    <row r="181" spans="1:15" outlineLevel="1" x14ac:dyDescent="0.25">
      <c r="A181" s="3"/>
      <c r="B181" s="19" t="str">
        <f>CONCATENATE("COUNTY - ",A182)</f>
        <v>COUNTY - CORYELL</v>
      </c>
      <c r="D181" s="3" t="s">
        <v>6</v>
      </c>
      <c r="E181" s="2"/>
      <c r="F181" s="32"/>
      <c r="G181" s="2"/>
      <c r="H181" s="13"/>
      <c r="I181" s="13"/>
      <c r="J181" s="13"/>
      <c r="K181" s="13"/>
      <c r="L181" s="13"/>
    </row>
    <row r="182" spans="1:15" outlineLevel="2" x14ac:dyDescent="0.25">
      <c r="A182" s="1" t="s">
        <v>256</v>
      </c>
      <c r="B182" s="1" t="s">
        <v>257</v>
      </c>
      <c r="C182" s="1" t="s">
        <v>258</v>
      </c>
      <c r="E182" s="2" t="s">
        <v>1161</v>
      </c>
      <c r="F182" s="32"/>
      <c r="G182" s="2">
        <v>365</v>
      </c>
      <c r="H182" s="13">
        <v>25</v>
      </c>
      <c r="I182" s="13">
        <v>694</v>
      </c>
      <c r="J182" s="13">
        <v>2984</v>
      </c>
      <c r="K182" s="13">
        <v>1623</v>
      </c>
      <c r="L182" s="13">
        <v>201</v>
      </c>
      <c r="M182" s="12">
        <f t="shared" si="6"/>
        <v>8.1753424657534239</v>
      </c>
      <c r="N182" s="12">
        <f t="shared" si="7"/>
        <v>4.2997118155619596</v>
      </c>
      <c r="O182" s="12">
        <f t="shared" si="8"/>
        <v>32.701369863013696</v>
      </c>
    </row>
    <row r="183" spans="1:15" outlineLevel="1" x14ac:dyDescent="0.25">
      <c r="A183" s="3" t="s">
        <v>1004</v>
      </c>
      <c r="E183" s="2"/>
      <c r="F183" s="32" t="s">
        <v>1159</v>
      </c>
      <c r="G183" s="2"/>
      <c r="H183" s="28">
        <f>SUBTOTAL(9,H182:H182)</f>
        <v>25</v>
      </c>
      <c r="I183" s="28">
        <f>SUBTOTAL(9,I182:I182)</f>
        <v>694</v>
      </c>
      <c r="J183" s="28">
        <f>SUBTOTAL(9,J182:J182)</f>
        <v>2984</v>
      </c>
      <c r="K183" s="28">
        <f>SUBTOTAL(9,K182:K182)</f>
        <v>1623</v>
      </c>
      <c r="L183" s="28">
        <f>SUBTOTAL(9,L182:L182)</f>
        <v>201</v>
      </c>
      <c r="M183" s="29">
        <f t="shared" si="6"/>
        <v>8.1753424657534239</v>
      </c>
      <c r="N183" s="29">
        <f t="shared" si="7"/>
        <v>4.2997118155619596</v>
      </c>
      <c r="O183" s="29">
        <f t="shared" si="8"/>
        <v>32.701369863013696</v>
      </c>
    </row>
    <row r="184" spans="1:15" outlineLevel="1" x14ac:dyDescent="0.25">
      <c r="A184" s="3"/>
      <c r="B184" s="19" t="str">
        <f>CONCATENATE("COUNTY - ",A185)</f>
        <v>COUNTY - CRANE</v>
      </c>
      <c r="D184" s="3" t="s">
        <v>4</v>
      </c>
      <c r="E184" s="2"/>
      <c r="F184" s="32"/>
      <c r="G184" s="2"/>
      <c r="H184" s="13"/>
      <c r="I184" s="13"/>
      <c r="J184" s="13"/>
      <c r="K184" s="13"/>
      <c r="L184" s="13"/>
    </row>
    <row r="185" spans="1:15" outlineLevel="2" x14ac:dyDescent="0.25">
      <c r="A185" s="1" t="s">
        <v>259</v>
      </c>
      <c r="B185" s="1" t="s">
        <v>260</v>
      </c>
      <c r="C185" s="1" t="s">
        <v>261</v>
      </c>
      <c r="E185" s="2" t="s">
        <v>1161</v>
      </c>
      <c r="F185" s="32"/>
      <c r="G185" s="2">
        <v>365</v>
      </c>
      <c r="H185" s="13">
        <v>10</v>
      </c>
      <c r="I185" s="13">
        <v>57</v>
      </c>
      <c r="J185" s="13">
        <v>603</v>
      </c>
      <c r="K185" s="13">
        <v>291</v>
      </c>
      <c r="L185" s="13">
        <v>4</v>
      </c>
      <c r="M185" s="12">
        <f t="shared" si="6"/>
        <v>1.6520547945205479</v>
      </c>
      <c r="N185" s="12">
        <f t="shared" si="7"/>
        <v>10.578947368421053</v>
      </c>
      <c r="O185" s="12">
        <f t="shared" si="8"/>
        <v>16.520547945205479</v>
      </c>
    </row>
    <row r="186" spans="1:15" outlineLevel="1" x14ac:dyDescent="0.25">
      <c r="A186" s="3" t="s">
        <v>1005</v>
      </c>
      <c r="E186" s="2"/>
      <c r="F186" s="32" t="s">
        <v>1159</v>
      </c>
      <c r="G186" s="2"/>
      <c r="H186" s="28">
        <f>SUBTOTAL(9,H185:H185)</f>
        <v>10</v>
      </c>
      <c r="I186" s="28">
        <f>SUBTOTAL(9,I185:I185)</f>
        <v>57</v>
      </c>
      <c r="J186" s="28">
        <f>SUBTOTAL(9,J185:J185)</f>
        <v>603</v>
      </c>
      <c r="K186" s="28">
        <f>SUBTOTAL(9,K185:K185)</f>
        <v>291</v>
      </c>
      <c r="L186" s="28">
        <f>SUBTOTAL(9,L185:L185)</f>
        <v>4</v>
      </c>
      <c r="M186" s="29">
        <f t="shared" si="6"/>
        <v>1.6520547945205479</v>
      </c>
      <c r="N186" s="29">
        <f t="shared" si="7"/>
        <v>10.578947368421053</v>
      </c>
      <c r="O186" s="29">
        <f t="shared" si="8"/>
        <v>16.520547945205479</v>
      </c>
    </row>
    <row r="187" spans="1:15" outlineLevel="1" x14ac:dyDescent="0.25">
      <c r="A187" s="3"/>
      <c r="B187" s="19" t="str">
        <f>CONCATENATE("COUNTY - ",A188)</f>
        <v>COUNTY - CROSBY</v>
      </c>
      <c r="D187" s="3" t="s">
        <v>6</v>
      </c>
      <c r="E187" s="2"/>
      <c r="F187" s="32"/>
      <c r="G187" s="2"/>
      <c r="H187" s="13"/>
      <c r="I187" s="13"/>
      <c r="J187" s="13"/>
      <c r="K187" s="13"/>
      <c r="L187" s="13"/>
    </row>
    <row r="188" spans="1:15" outlineLevel="2" x14ac:dyDescent="0.25">
      <c r="A188" s="1" t="s">
        <v>262</v>
      </c>
      <c r="B188" s="1" t="s">
        <v>263</v>
      </c>
      <c r="C188" s="1" t="s">
        <v>264</v>
      </c>
      <c r="E188" s="2" t="s">
        <v>1162</v>
      </c>
      <c r="F188" s="32"/>
      <c r="G188" s="2">
        <v>365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2">
        <f t="shared" si="6"/>
        <v>0</v>
      </c>
      <c r="N188" s="12">
        <v>0</v>
      </c>
      <c r="O188" s="12">
        <v>0</v>
      </c>
    </row>
    <row r="189" spans="1:15" outlineLevel="1" x14ac:dyDescent="0.25">
      <c r="A189" s="3" t="s">
        <v>1006</v>
      </c>
      <c r="E189" s="2"/>
      <c r="F189" s="32" t="s">
        <v>1159</v>
      </c>
      <c r="G189" s="2"/>
      <c r="H189" s="28">
        <f>SUBTOTAL(9,H188:H188)</f>
        <v>0</v>
      </c>
      <c r="I189" s="28">
        <f>SUBTOTAL(9,I188:I188)</f>
        <v>0</v>
      </c>
      <c r="J189" s="28">
        <f>SUBTOTAL(9,J188:J188)</f>
        <v>0</v>
      </c>
      <c r="K189" s="28">
        <f>SUBTOTAL(9,K188:K188)</f>
        <v>0</v>
      </c>
      <c r="L189" s="28">
        <f>SUBTOTAL(9,L188:L188)</f>
        <v>0</v>
      </c>
      <c r="M189" s="29">
        <f t="shared" si="6"/>
        <v>0</v>
      </c>
      <c r="N189" s="29">
        <v>0</v>
      </c>
      <c r="O189" s="29">
        <v>0</v>
      </c>
    </row>
    <row r="190" spans="1:15" outlineLevel="1" x14ac:dyDescent="0.25">
      <c r="A190" s="3"/>
      <c r="B190" s="19" t="str">
        <f>CONCATENATE("COUNTY - ",A191)</f>
        <v>COUNTY - CULBERSON</v>
      </c>
      <c r="D190" s="3" t="s">
        <v>4</v>
      </c>
      <c r="E190" s="2"/>
      <c r="F190" s="32"/>
      <c r="G190" s="2"/>
      <c r="H190" s="13"/>
      <c r="I190" s="13"/>
      <c r="J190" s="13"/>
      <c r="K190" s="13"/>
      <c r="L190" s="13"/>
    </row>
    <row r="191" spans="1:15" outlineLevel="2" x14ac:dyDescent="0.25">
      <c r="A191" s="1" t="s">
        <v>265</v>
      </c>
      <c r="B191" s="1" t="s">
        <v>266</v>
      </c>
      <c r="C191" s="1" t="s">
        <v>267</v>
      </c>
      <c r="E191" s="2" t="s">
        <v>1163</v>
      </c>
      <c r="F191" s="32"/>
      <c r="G191" s="2">
        <v>365</v>
      </c>
      <c r="H191" s="13">
        <v>14</v>
      </c>
      <c r="I191" s="13">
        <v>30</v>
      </c>
      <c r="J191" s="13">
        <v>223</v>
      </c>
      <c r="K191" s="13">
        <v>219</v>
      </c>
      <c r="L191" s="13">
        <v>0</v>
      </c>
      <c r="M191" s="12">
        <f t="shared" si="6"/>
        <v>0.61095890410958908</v>
      </c>
      <c r="N191" s="12">
        <f t="shared" si="7"/>
        <v>7.4333333333333336</v>
      </c>
      <c r="O191" s="12">
        <f t="shared" si="8"/>
        <v>4.3639921722113506</v>
      </c>
    </row>
    <row r="192" spans="1:15" outlineLevel="1" x14ac:dyDescent="0.25">
      <c r="A192" s="3" t="s">
        <v>1007</v>
      </c>
      <c r="E192" s="2"/>
      <c r="F192" s="32" t="s">
        <v>1159</v>
      </c>
      <c r="G192" s="2"/>
      <c r="H192" s="28">
        <f>SUBTOTAL(9,H191:H191)</f>
        <v>14</v>
      </c>
      <c r="I192" s="28">
        <f>SUBTOTAL(9,I191:I191)</f>
        <v>30</v>
      </c>
      <c r="J192" s="28">
        <f>SUBTOTAL(9,J191:J191)</f>
        <v>223</v>
      </c>
      <c r="K192" s="28">
        <f>SUBTOTAL(9,K191:K191)</f>
        <v>219</v>
      </c>
      <c r="L192" s="28">
        <f>SUBTOTAL(9,L191:L191)</f>
        <v>0</v>
      </c>
      <c r="M192" s="29">
        <f t="shared" si="6"/>
        <v>0.61095890410958908</v>
      </c>
      <c r="N192" s="29">
        <f t="shared" si="7"/>
        <v>7.4333333333333336</v>
      </c>
      <c r="O192" s="29">
        <f t="shared" si="8"/>
        <v>4.3639921722113506</v>
      </c>
    </row>
    <row r="193" spans="1:15" outlineLevel="1" x14ac:dyDescent="0.25">
      <c r="A193" s="3"/>
      <c r="B193" s="19" t="str">
        <f>CONCATENATE("COUNTY - ",A194)</f>
        <v>COUNTY - DALLAS</v>
      </c>
      <c r="D193" s="3" t="s">
        <v>6</v>
      </c>
      <c r="E193" s="2"/>
      <c r="F193" s="32"/>
      <c r="G193" s="2"/>
      <c r="H193" s="13"/>
      <c r="I193" s="13"/>
      <c r="J193" s="13"/>
      <c r="K193" s="13"/>
      <c r="L193" s="13"/>
    </row>
    <row r="194" spans="1:15" outlineLevel="2" x14ac:dyDescent="0.25">
      <c r="A194" s="1" t="s">
        <v>20</v>
      </c>
      <c r="B194" s="1" t="s">
        <v>309</v>
      </c>
      <c r="C194" s="1" t="s">
        <v>21</v>
      </c>
      <c r="E194" s="2" t="s">
        <v>1163</v>
      </c>
      <c r="F194" s="32"/>
      <c r="G194" s="2">
        <v>365</v>
      </c>
      <c r="H194" s="13">
        <v>28</v>
      </c>
      <c r="I194" s="13">
        <v>787</v>
      </c>
      <c r="J194" s="13">
        <v>3170</v>
      </c>
      <c r="K194" s="13">
        <v>137</v>
      </c>
      <c r="L194" s="13">
        <v>10</v>
      </c>
      <c r="M194" s="12">
        <f t="shared" si="6"/>
        <v>8.6849315068493151</v>
      </c>
      <c r="N194" s="12">
        <f t="shared" si="7"/>
        <v>4.0279542566709026</v>
      </c>
      <c r="O194" s="12">
        <f t="shared" si="8"/>
        <v>31.017612524461839</v>
      </c>
    </row>
    <row r="195" spans="1:15" outlineLevel="2" x14ac:dyDescent="0.25">
      <c r="A195" s="1" t="s">
        <v>20</v>
      </c>
      <c r="B195" s="1" t="s">
        <v>286</v>
      </c>
      <c r="C195" s="1" t="s">
        <v>21</v>
      </c>
      <c r="E195" s="2" t="s">
        <v>1163</v>
      </c>
      <c r="F195" s="32"/>
      <c r="G195" s="2">
        <v>365</v>
      </c>
      <c r="H195" s="13">
        <v>53</v>
      </c>
      <c r="I195" s="13">
        <v>2998</v>
      </c>
      <c r="J195" s="13">
        <v>9946</v>
      </c>
      <c r="K195" s="13">
        <v>6209</v>
      </c>
      <c r="L195" s="13">
        <v>239</v>
      </c>
      <c r="M195" s="12">
        <f t="shared" si="6"/>
        <v>27.24931506849315</v>
      </c>
      <c r="N195" s="12">
        <f t="shared" si="7"/>
        <v>3.3175450300200136</v>
      </c>
      <c r="O195" s="12">
        <f t="shared" si="8"/>
        <v>51.41380201602481</v>
      </c>
    </row>
    <row r="196" spans="1:15" outlineLevel="2" x14ac:dyDescent="0.25">
      <c r="A196" s="1" t="s">
        <v>20</v>
      </c>
      <c r="B196" s="1" t="s">
        <v>271</v>
      </c>
      <c r="C196" s="1" t="s">
        <v>21</v>
      </c>
      <c r="E196" s="2" t="s">
        <v>1163</v>
      </c>
      <c r="F196" s="32"/>
      <c r="G196" s="2">
        <v>365</v>
      </c>
      <c r="H196" s="13">
        <v>90</v>
      </c>
      <c r="I196" s="13">
        <v>1606</v>
      </c>
      <c r="J196" s="13">
        <v>29896</v>
      </c>
      <c r="K196" s="13">
        <v>14437</v>
      </c>
      <c r="L196" s="13">
        <v>370</v>
      </c>
      <c r="M196" s="12">
        <f t="shared" si="6"/>
        <v>81.906849315068499</v>
      </c>
      <c r="N196" s="12">
        <f t="shared" si="7"/>
        <v>18.615193026151932</v>
      </c>
      <c r="O196" s="12">
        <f t="shared" si="8"/>
        <v>91.007610350076106</v>
      </c>
    </row>
    <row r="197" spans="1:15" outlineLevel="2" x14ac:dyDescent="0.25">
      <c r="A197" s="1" t="s">
        <v>20</v>
      </c>
      <c r="B197" s="1" t="s">
        <v>276</v>
      </c>
      <c r="C197" s="1" t="s">
        <v>277</v>
      </c>
      <c r="E197" s="2" t="s">
        <v>1162</v>
      </c>
      <c r="F197" s="32"/>
      <c r="G197" s="2">
        <v>365</v>
      </c>
      <c r="H197" s="13">
        <v>247</v>
      </c>
      <c r="I197" s="13">
        <v>12952</v>
      </c>
      <c r="J197" s="13">
        <v>56337</v>
      </c>
      <c r="K197" s="13">
        <v>27744</v>
      </c>
      <c r="L197" s="13">
        <v>8105</v>
      </c>
      <c r="M197" s="12">
        <f t="shared" si="6"/>
        <v>154.34794520547945</v>
      </c>
      <c r="N197" s="12">
        <f t="shared" si="7"/>
        <v>4.3496757257566401</v>
      </c>
      <c r="O197" s="12">
        <f t="shared" si="8"/>
        <v>62.489046641894511</v>
      </c>
    </row>
    <row r="198" spans="1:15" outlineLevel="2" x14ac:dyDescent="0.25">
      <c r="A198" s="1" t="s">
        <v>20</v>
      </c>
      <c r="B198" s="1" t="s">
        <v>296</v>
      </c>
      <c r="C198" s="1" t="s">
        <v>297</v>
      </c>
      <c r="E198" s="2" t="s">
        <v>1163</v>
      </c>
      <c r="F198" s="32"/>
      <c r="G198" s="2">
        <v>365</v>
      </c>
      <c r="H198" s="13">
        <v>70</v>
      </c>
      <c r="I198" s="13">
        <v>3735</v>
      </c>
      <c r="J198" s="13">
        <v>17006</v>
      </c>
      <c r="K198" s="13">
        <v>10891</v>
      </c>
      <c r="L198" s="13">
        <v>818</v>
      </c>
      <c r="M198" s="12">
        <f t="shared" si="6"/>
        <v>46.591780821917808</v>
      </c>
      <c r="N198" s="12">
        <f t="shared" si="7"/>
        <v>4.5531459170013386</v>
      </c>
      <c r="O198" s="12">
        <f t="shared" si="8"/>
        <v>66.559686888454024</v>
      </c>
    </row>
    <row r="199" spans="1:15" outlineLevel="2" x14ac:dyDescent="0.25">
      <c r="A199" s="1" t="s">
        <v>20</v>
      </c>
      <c r="B199" s="1" t="s">
        <v>272</v>
      </c>
      <c r="C199" s="1" t="s">
        <v>21</v>
      </c>
      <c r="E199" s="2" t="s">
        <v>1163</v>
      </c>
      <c r="F199" s="32"/>
      <c r="G199" s="2">
        <v>365</v>
      </c>
      <c r="H199" s="13">
        <v>24</v>
      </c>
      <c r="I199" s="13">
        <v>433</v>
      </c>
      <c r="J199" s="13">
        <v>951</v>
      </c>
      <c r="K199" s="13">
        <v>467</v>
      </c>
      <c r="L199" s="13">
        <v>2</v>
      </c>
      <c r="M199" s="12">
        <f t="shared" si="6"/>
        <v>2.6054794520547944</v>
      </c>
      <c r="N199" s="12">
        <f t="shared" si="7"/>
        <v>2.1963048498845263</v>
      </c>
      <c r="O199" s="12">
        <f t="shared" si="8"/>
        <v>10.856164383561644</v>
      </c>
    </row>
    <row r="200" spans="1:15" outlineLevel="2" x14ac:dyDescent="0.25">
      <c r="A200" s="1" t="s">
        <v>20</v>
      </c>
      <c r="B200" s="1" t="s">
        <v>287</v>
      </c>
      <c r="C200" s="1" t="s">
        <v>277</v>
      </c>
      <c r="E200" s="2" t="s">
        <v>1163</v>
      </c>
      <c r="F200" s="32"/>
      <c r="G200" s="2">
        <v>365</v>
      </c>
      <c r="H200" s="13">
        <v>12</v>
      </c>
      <c r="I200" s="13">
        <v>656</v>
      </c>
      <c r="J200" s="13">
        <v>1220</v>
      </c>
      <c r="K200" s="13">
        <v>416</v>
      </c>
      <c r="L200" s="13">
        <v>1</v>
      </c>
      <c r="M200" s="12">
        <f t="shared" si="6"/>
        <v>3.3424657534246576</v>
      </c>
      <c r="N200" s="12">
        <f t="shared" si="7"/>
        <v>1.8597560975609757</v>
      </c>
      <c r="O200" s="12">
        <f t="shared" si="8"/>
        <v>27.853881278538811</v>
      </c>
    </row>
    <row r="201" spans="1:15" outlineLevel="2" x14ac:dyDescent="0.25">
      <c r="A201" s="1" t="s">
        <v>20</v>
      </c>
      <c r="B201" s="1" t="s">
        <v>268</v>
      </c>
      <c r="C201" s="1" t="s">
        <v>21</v>
      </c>
      <c r="E201" s="2" t="s">
        <v>1162</v>
      </c>
      <c r="F201" s="32"/>
      <c r="G201" s="2">
        <v>365</v>
      </c>
      <c r="H201" s="13">
        <v>812</v>
      </c>
      <c r="I201" s="13">
        <v>38479</v>
      </c>
      <c r="J201" s="13">
        <v>254209</v>
      </c>
      <c r="K201" s="13">
        <v>110039</v>
      </c>
      <c r="L201" s="13">
        <v>31109</v>
      </c>
      <c r="M201" s="12">
        <f t="shared" si="6"/>
        <v>696.46301369863011</v>
      </c>
      <c r="N201" s="12">
        <f t="shared" si="7"/>
        <v>6.6064346786558898</v>
      </c>
      <c r="O201" s="12">
        <f t="shared" si="8"/>
        <v>85.771307105742622</v>
      </c>
    </row>
    <row r="202" spans="1:15" outlineLevel="2" x14ac:dyDescent="0.25">
      <c r="A202" s="1" t="s">
        <v>20</v>
      </c>
      <c r="B202" s="1" t="s">
        <v>269</v>
      </c>
      <c r="C202" s="1" t="s">
        <v>21</v>
      </c>
      <c r="E202" s="2" t="s">
        <v>1162</v>
      </c>
      <c r="F202" s="32"/>
      <c r="G202" s="2">
        <v>365</v>
      </c>
      <c r="H202" s="13">
        <v>401</v>
      </c>
      <c r="I202" s="13">
        <v>13341</v>
      </c>
      <c r="J202" s="13">
        <v>101531</v>
      </c>
      <c r="K202" s="13">
        <v>574</v>
      </c>
      <c r="L202" s="13">
        <v>61531</v>
      </c>
      <c r="M202" s="12">
        <f t="shared" si="6"/>
        <v>278.16712328767125</v>
      </c>
      <c r="N202" s="12">
        <f t="shared" si="7"/>
        <v>7.6104489918296983</v>
      </c>
      <c r="O202" s="12">
        <f t="shared" si="8"/>
        <v>69.368359922112532</v>
      </c>
    </row>
    <row r="203" spans="1:15" outlineLevel="2" x14ac:dyDescent="0.25">
      <c r="A203" s="1" t="s">
        <v>20</v>
      </c>
      <c r="B203" s="1" t="s">
        <v>302</v>
      </c>
      <c r="C203" s="1" t="s">
        <v>303</v>
      </c>
      <c r="E203" s="2" t="s">
        <v>1163</v>
      </c>
      <c r="F203" s="32"/>
      <c r="G203" s="2">
        <v>365</v>
      </c>
      <c r="H203" s="13">
        <v>43</v>
      </c>
      <c r="I203" s="13">
        <v>885</v>
      </c>
      <c r="J203" s="13">
        <v>3459</v>
      </c>
      <c r="K203" s="13">
        <v>1957</v>
      </c>
      <c r="L203" s="13">
        <v>570</v>
      </c>
      <c r="M203" s="12">
        <f t="shared" si="6"/>
        <v>9.4767123287671229</v>
      </c>
      <c r="N203" s="12">
        <f t="shared" si="7"/>
        <v>3.9084745762711863</v>
      </c>
      <c r="O203" s="12">
        <f t="shared" si="8"/>
        <v>22.038865880853777</v>
      </c>
    </row>
    <row r="204" spans="1:15" outlineLevel="2" x14ac:dyDescent="0.25">
      <c r="A204" s="1" t="s">
        <v>20</v>
      </c>
      <c r="B204" s="1" t="s">
        <v>274</v>
      </c>
      <c r="C204" s="1" t="s">
        <v>21</v>
      </c>
      <c r="E204" s="2" t="s">
        <v>1163</v>
      </c>
      <c r="F204" s="32"/>
      <c r="G204" s="2">
        <v>365</v>
      </c>
      <c r="H204" s="13">
        <v>80</v>
      </c>
      <c r="I204" s="13">
        <v>3265</v>
      </c>
      <c r="J204" s="13">
        <v>13601</v>
      </c>
      <c r="K204" s="13">
        <v>5955</v>
      </c>
      <c r="L204" s="13">
        <v>2300</v>
      </c>
      <c r="M204" s="12">
        <f t="shared" si="6"/>
        <v>37.263013698630139</v>
      </c>
      <c r="N204" s="12">
        <f t="shared" si="7"/>
        <v>4.1656967840735071</v>
      </c>
      <c r="O204" s="12">
        <f t="shared" si="8"/>
        <v>46.578767123287676</v>
      </c>
    </row>
    <row r="205" spans="1:15" outlineLevel="2" x14ac:dyDescent="0.25">
      <c r="A205" s="1" t="s">
        <v>20</v>
      </c>
      <c r="B205" s="1" t="s">
        <v>278</v>
      </c>
      <c r="C205" s="1" t="s">
        <v>279</v>
      </c>
      <c r="E205" s="2" t="s">
        <v>1163</v>
      </c>
      <c r="F205" s="32"/>
      <c r="G205" s="2">
        <v>365</v>
      </c>
      <c r="H205" s="13">
        <v>127</v>
      </c>
      <c r="I205" s="13">
        <v>6944</v>
      </c>
      <c r="J205" s="13">
        <v>26994</v>
      </c>
      <c r="K205" s="13">
        <v>13771</v>
      </c>
      <c r="L205" s="13">
        <v>5493</v>
      </c>
      <c r="M205" s="12">
        <f t="shared" si="6"/>
        <v>73.956164383561642</v>
      </c>
      <c r="N205" s="12">
        <f t="shared" si="7"/>
        <v>3.8873847926267282</v>
      </c>
      <c r="O205" s="12">
        <f t="shared" si="8"/>
        <v>58.233200302017039</v>
      </c>
    </row>
    <row r="206" spans="1:15" outlineLevel="2" x14ac:dyDescent="0.25">
      <c r="A206" s="1" t="s">
        <v>20</v>
      </c>
      <c r="B206" s="1" t="s">
        <v>299</v>
      </c>
      <c r="C206" s="1" t="s">
        <v>21</v>
      </c>
      <c r="E206" s="2" t="s">
        <v>1163</v>
      </c>
      <c r="F206" s="32"/>
      <c r="G206" s="2">
        <v>365</v>
      </c>
      <c r="H206" s="13">
        <v>60</v>
      </c>
      <c r="I206" s="13">
        <v>1434</v>
      </c>
      <c r="J206" s="13">
        <v>18776</v>
      </c>
      <c r="K206" s="13">
        <v>14371</v>
      </c>
      <c r="L206" s="13">
        <v>1027</v>
      </c>
      <c r="M206" s="12">
        <f t="shared" si="6"/>
        <v>51.441095890410956</v>
      </c>
      <c r="N206" s="12">
        <f t="shared" si="7"/>
        <v>13.093444909344491</v>
      </c>
      <c r="O206" s="12">
        <f t="shared" si="8"/>
        <v>85.735159817351587</v>
      </c>
    </row>
    <row r="207" spans="1:15" outlineLevel="2" x14ac:dyDescent="0.25">
      <c r="A207" s="1" t="s">
        <v>20</v>
      </c>
      <c r="B207" s="1" t="s">
        <v>294</v>
      </c>
      <c r="C207" s="1" t="s">
        <v>228</v>
      </c>
      <c r="E207" s="2" t="s">
        <v>1163</v>
      </c>
      <c r="F207" s="32"/>
      <c r="G207" s="2">
        <v>365</v>
      </c>
      <c r="H207" s="13">
        <v>50</v>
      </c>
      <c r="I207" s="13">
        <v>1395</v>
      </c>
      <c r="J207" s="13">
        <v>17625</v>
      </c>
      <c r="K207" s="13">
        <v>14894</v>
      </c>
      <c r="L207" s="13">
        <v>190</v>
      </c>
      <c r="M207" s="12">
        <f t="shared" si="6"/>
        <v>48.287671232876711</v>
      </c>
      <c r="N207" s="12">
        <f t="shared" si="7"/>
        <v>12.634408602150538</v>
      </c>
      <c r="O207" s="12">
        <f t="shared" si="8"/>
        <v>96.575342465753423</v>
      </c>
    </row>
    <row r="208" spans="1:15" outlineLevel="2" x14ac:dyDescent="0.25">
      <c r="A208" s="1" t="s">
        <v>20</v>
      </c>
      <c r="B208" s="1" t="s">
        <v>306</v>
      </c>
      <c r="C208" s="1" t="s">
        <v>21</v>
      </c>
      <c r="E208" s="2" t="s">
        <v>1163</v>
      </c>
      <c r="F208" s="32"/>
      <c r="G208" s="2">
        <v>365</v>
      </c>
      <c r="H208" s="13">
        <v>18</v>
      </c>
      <c r="I208" s="13">
        <v>326</v>
      </c>
      <c r="J208" s="13">
        <v>1343</v>
      </c>
      <c r="K208" s="13">
        <v>0</v>
      </c>
      <c r="L208" s="13">
        <v>0</v>
      </c>
      <c r="M208" s="12">
        <f t="shared" si="6"/>
        <v>3.6794520547945204</v>
      </c>
      <c r="N208" s="12">
        <f t="shared" si="7"/>
        <v>4.1196319018404912</v>
      </c>
      <c r="O208" s="12">
        <f t="shared" si="8"/>
        <v>20.441400304414003</v>
      </c>
    </row>
    <row r="209" spans="1:15" outlineLevel="2" x14ac:dyDescent="0.25">
      <c r="A209" s="1" t="s">
        <v>20</v>
      </c>
      <c r="B209" s="1" t="s">
        <v>292</v>
      </c>
      <c r="C209" s="1" t="s">
        <v>21</v>
      </c>
      <c r="E209" s="2" t="s">
        <v>1163</v>
      </c>
      <c r="F209" s="32"/>
      <c r="G209" s="2">
        <v>365</v>
      </c>
      <c r="H209" s="13">
        <v>54</v>
      </c>
      <c r="I209" s="13">
        <v>591</v>
      </c>
      <c r="J209" s="13">
        <v>14343</v>
      </c>
      <c r="K209" s="13">
        <v>9073</v>
      </c>
      <c r="L209" s="13">
        <v>0</v>
      </c>
      <c r="M209" s="12">
        <f t="shared" si="6"/>
        <v>39.295890410958904</v>
      </c>
      <c r="N209" s="12">
        <f t="shared" si="7"/>
        <v>24.269035532994923</v>
      </c>
      <c r="O209" s="12">
        <f t="shared" si="8"/>
        <v>72.770167427701665</v>
      </c>
    </row>
    <row r="210" spans="1:15" outlineLevel="2" x14ac:dyDescent="0.25">
      <c r="A210" s="1" t="s">
        <v>20</v>
      </c>
      <c r="B210" s="1" t="s">
        <v>305</v>
      </c>
      <c r="C210" s="1" t="s">
        <v>26</v>
      </c>
      <c r="E210" s="2" t="s">
        <v>1163</v>
      </c>
      <c r="F210" s="32"/>
      <c r="G210" s="2">
        <v>365</v>
      </c>
      <c r="H210" s="13">
        <v>18</v>
      </c>
      <c r="I210" s="13">
        <v>695</v>
      </c>
      <c r="J210" s="13">
        <v>1179</v>
      </c>
      <c r="K210" s="13">
        <v>284</v>
      </c>
      <c r="L210" s="13">
        <v>0</v>
      </c>
      <c r="M210" s="12">
        <f t="shared" si="6"/>
        <v>3.2301369863013698</v>
      </c>
      <c r="N210" s="12">
        <f t="shared" si="7"/>
        <v>1.6964028776978417</v>
      </c>
      <c r="O210" s="12">
        <f t="shared" si="8"/>
        <v>17.945205479452053</v>
      </c>
    </row>
    <row r="211" spans="1:15" outlineLevel="2" x14ac:dyDescent="0.25">
      <c r="A211" s="1" t="s">
        <v>20</v>
      </c>
      <c r="B211" s="1" t="s">
        <v>284</v>
      </c>
      <c r="C211" s="1" t="s">
        <v>21</v>
      </c>
      <c r="E211" s="2" t="s">
        <v>1163</v>
      </c>
      <c r="F211" s="32"/>
      <c r="G211" s="2">
        <v>365</v>
      </c>
      <c r="H211" s="13">
        <v>120</v>
      </c>
      <c r="I211" s="13">
        <v>1141</v>
      </c>
      <c r="J211" s="13">
        <v>30325</v>
      </c>
      <c r="K211" s="13">
        <v>19789</v>
      </c>
      <c r="L211" s="13">
        <v>0</v>
      </c>
      <c r="M211" s="12">
        <f t="shared" si="6"/>
        <v>83.082191780821915</v>
      </c>
      <c r="N211" s="12">
        <f t="shared" si="7"/>
        <v>26.577563540753726</v>
      </c>
      <c r="O211" s="12">
        <f t="shared" si="8"/>
        <v>69.235159817351601</v>
      </c>
    </row>
    <row r="212" spans="1:15" outlineLevel="2" x14ac:dyDescent="0.25">
      <c r="A212" s="1" t="s">
        <v>20</v>
      </c>
      <c r="B212" s="1" t="s">
        <v>280</v>
      </c>
      <c r="C212" s="1" t="s">
        <v>21</v>
      </c>
      <c r="E212" s="2" t="s">
        <v>1163</v>
      </c>
      <c r="F212" s="32"/>
      <c r="G212" s="2">
        <v>365</v>
      </c>
      <c r="H212" s="13">
        <v>896</v>
      </c>
      <c r="I212" s="13">
        <v>34944</v>
      </c>
      <c r="J212" s="13">
        <v>210334</v>
      </c>
      <c r="K212" s="13">
        <v>68144</v>
      </c>
      <c r="L212" s="13">
        <v>40112</v>
      </c>
      <c r="M212" s="12">
        <f t="shared" si="6"/>
        <v>576.25753424657535</v>
      </c>
      <c r="N212" s="12">
        <f t="shared" si="7"/>
        <v>6.0191735347985347</v>
      </c>
      <c r="O212" s="12">
        <f t="shared" si="8"/>
        <v>64.314456947162427</v>
      </c>
    </row>
    <row r="213" spans="1:15" outlineLevel="2" x14ac:dyDescent="0.25">
      <c r="A213" s="1" t="s">
        <v>20</v>
      </c>
      <c r="B213" s="1" t="s">
        <v>285</v>
      </c>
      <c r="C213" s="1" t="s">
        <v>277</v>
      </c>
      <c r="E213" s="2" t="s">
        <v>1163</v>
      </c>
      <c r="F213" s="32"/>
      <c r="G213" s="2">
        <v>365</v>
      </c>
      <c r="H213" s="13">
        <v>80</v>
      </c>
      <c r="I213" s="13">
        <v>4616</v>
      </c>
      <c r="J213" s="13">
        <v>16305</v>
      </c>
      <c r="K213" s="13">
        <v>6070</v>
      </c>
      <c r="L213" s="13">
        <v>1247</v>
      </c>
      <c r="M213" s="12">
        <f t="shared" si="6"/>
        <v>44.671232876712331</v>
      </c>
      <c r="N213" s="12">
        <f t="shared" si="7"/>
        <v>3.5322790294627384</v>
      </c>
      <c r="O213" s="12">
        <f t="shared" si="8"/>
        <v>55.839041095890416</v>
      </c>
    </row>
    <row r="214" spans="1:15" outlineLevel="2" x14ac:dyDescent="0.25">
      <c r="A214" s="1" t="s">
        <v>20</v>
      </c>
      <c r="B214" s="1" t="s">
        <v>298</v>
      </c>
      <c r="C214" s="1" t="s">
        <v>279</v>
      </c>
      <c r="E214" s="2" t="s">
        <v>1163</v>
      </c>
      <c r="F214" s="32"/>
      <c r="G214" s="2">
        <v>365</v>
      </c>
      <c r="H214" s="13">
        <v>30</v>
      </c>
      <c r="I214" s="13">
        <v>627</v>
      </c>
      <c r="J214" s="13">
        <v>9692</v>
      </c>
      <c r="K214" s="13">
        <v>7884</v>
      </c>
      <c r="L214" s="13">
        <v>0</v>
      </c>
      <c r="M214" s="12">
        <f t="shared" si="6"/>
        <v>26.553424657534247</v>
      </c>
      <c r="N214" s="12">
        <f t="shared" si="7"/>
        <v>15.457735247208932</v>
      </c>
      <c r="O214" s="12">
        <f t="shared" si="8"/>
        <v>88.51141552511416</v>
      </c>
    </row>
    <row r="215" spans="1:15" outlineLevel="2" x14ac:dyDescent="0.25">
      <c r="A215" s="1" t="s">
        <v>20</v>
      </c>
      <c r="B215" s="1" t="s">
        <v>291</v>
      </c>
      <c r="C215" s="1" t="s">
        <v>279</v>
      </c>
      <c r="E215" s="2" t="s">
        <v>1163</v>
      </c>
      <c r="F215" s="32"/>
      <c r="G215" s="2">
        <v>365</v>
      </c>
      <c r="H215" s="13">
        <v>40</v>
      </c>
      <c r="I215" s="13">
        <v>247</v>
      </c>
      <c r="J215" s="13">
        <v>6720</v>
      </c>
      <c r="K215" s="13">
        <v>4572</v>
      </c>
      <c r="L215" s="13">
        <v>0</v>
      </c>
      <c r="M215" s="12">
        <f t="shared" si="6"/>
        <v>18.410958904109588</v>
      </c>
      <c r="N215" s="12">
        <f t="shared" si="7"/>
        <v>27.206477732793523</v>
      </c>
      <c r="O215" s="12">
        <f t="shared" si="8"/>
        <v>46.027397260273972</v>
      </c>
    </row>
    <row r="216" spans="1:15" outlineLevel="2" x14ac:dyDescent="0.25">
      <c r="A216" s="1" t="s">
        <v>20</v>
      </c>
      <c r="B216" s="1" t="s">
        <v>281</v>
      </c>
      <c r="C216" s="1" t="s">
        <v>21</v>
      </c>
      <c r="E216" s="2" t="s">
        <v>1162</v>
      </c>
      <c r="F216" s="32"/>
      <c r="G216" s="2">
        <v>365</v>
      </c>
      <c r="H216" s="13">
        <v>291</v>
      </c>
      <c r="I216" s="13">
        <v>12467</v>
      </c>
      <c r="J216" s="13">
        <v>74067</v>
      </c>
      <c r="K216" s="13">
        <v>42442</v>
      </c>
      <c r="L216" s="13">
        <v>12160</v>
      </c>
      <c r="M216" s="12">
        <f t="shared" si="6"/>
        <v>202.92328767123288</v>
      </c>
      <c r="N216" s="12">
        <f t="shared" si="7"/>
        <v>5.9410443571027516</v>
      </c>
      <c r="O216" s="12">
        <f t="shared" si="8"/>
        <v>69.733088546815424</v>
      </c>
    </row>
    <row r="217" spans="1:15" outlineLevel="2" x14ac:dyDescent="0.25">
      <c r="A217" s="1" t="s">
        <v>20</v>
      </c>
      <c r="B217" s="1" t="s">
        <v>273</v>
      </c>
      <c r="C217" s="1" t="s">
        <v>21</v>
      </c>
      <c r="E217" s="2" t="s">
        <v>1162</v>
      </c>
      <c r="F217" s="32"/>
      <c r="G217" s="2">
        <v>365</v>
      </c>
      <c r="H217" s="13">
        <v>375</v>
      </c>
      <c r="I217" s="13">
        <v>14453</v>
      </c>
      <c r="J217" s="13">
        <v>100568</v>
      </c>
      <c r="K217" s="13">
        <v>44599</v>
      </c>
      <c r="L217" s="13">
        <v>21815</v>
      </c>
      <c r="M217" s="12">
        <f t="shared" si="6"/>
        <v>275.52876712328765</v>
      </c>
      <c r="N217" s="12">
        <f t="shared" si="7"/>
        <v>6.9582785580848263</v>
      </c>
      <c r="O217" s="12">
        <f t="shared" si="8"/>
        <v>73.474337899543372</v>
      </c>
    </row>
    <row r="218" spans="1:15" outlineLevel="2" x14ac:dyDescent="0.25">
      <c r="A218" s="1" t="s">
        <v>20</v>
      </c>
      <c r="B218" s="1" t="s">
        <v>300</v>
      </c>
      <c r="C218" s="1" t="s">
        <v>301</v>
      </c>
      <c r="E218" s="2" t="s">
        <v>1163</v>
      </c>
      <c r="F218" s="32"/>
      <c r="G218" s="2">
        <v>365</v>
      </c>
      <c r="H218" s="13">
        <v>32</v>
      </c>
      <c r="I218" s="13">
        <v>1507</v>
      </c>
      <c r="J218" s="13">
        <v>4523</v>
      </c>
      <c r="K218" s="13">
        <v>891</v>
      </c>
      <c r="L218" s="13">
        <v>0</v>
      </c>
      <c r="M218" s="12">
        <f t="shared" si="6"/>
        <v>12.391780821917807</v>
      </c>
      <c r="N218" s="12">
        <f t="shared" si="7"/>
        <v>3.0013271400132715</v>
      </c>
      <c r="O218" s="12">
        <f t="shared" si="8"/>
        <v>38.724315068493148</v>
      </c>
    </row>
    <row r="219" spans="1:15" outlineLevel="2" x14ac:dyDescent="0.25">
      <c r="A219" s="1" t="s">
        <v>20</v>
      </c>
      <c r="B219" s="1" t="s">
        <v>295</v>
      </c>
      <c r="C219" s="1" t="s">
        <v>21</v>
      </c>
      <c r="E219" s="2" t="s">
        <v>1163</v>
      </c>
      <c r="F219" s="32"/>
      <c r="G219" s="2">
        <v>365</v>
      </c>
      <c r="H219" s="13">
        <v>50</v>
      </c>
      <c r="I219" s="13">
        <v>1332</v>
      </c>
      <c r="J219" s="13">
        <v>15658</v>
      </c>
      <c r="K219" s="13">
        <v>12526</v>
      </c>
      <c r="L219" s="13">
        <v>0</v>
      </c>
      <c r="M219" s="12">
        <f t="shared" si="6"/>
        <v>42.898630136986299</v>
      </c>
      <c r="N219" s="12">
        <f t="shared" si="7"/>
        <v>11.755255255255255</v>
      </c>
      <c r="O219" s="12">
        <f t="shared" si="8"/>
        <v>85.797260273972597</v>
      </c>
    </row>
    <row r="220" spans="1:15" outlineLevel="2" x14ac:dyDescent="0.25">
      <c r="A220" s="1" t="s">
        <v>20</v>
      </c>
      <c r="B220" s="1" t="s">
        <v>293</v>
      </c>
      <c r="C220" s="1" t="s">
        <v>21</v>
      </c>
      <c r="E220" s="2" t="s">
        <v>1163</v>
      </c>
      <c r="F220" s="32"/>
      <c r="G220" s="2">
        <v>365</v>
      </c>
      <c r="H220" s="13">
        <v>23</v>
      </c>
      <c r="I220" s="13">
        <v>911</v>
      </c>
      <c r="J220" s="13">
        <v>2106</v>
      </c>
      <c r="K220" s="13">
        <v>1165</v>
      </c>
      <c r="L220" s="13">
        <v>0</v>
      </c>
      <c r="M220" s="12">
        <f t="shared" si="6"/>
        <v>5.7698630136986298</v>
      </c>
      <c r="N220" s="12">
        <f t="shared" si="7"/>
        <v>2.3117453347969263</v>
      </c>
      <c r="O220" s="12">
        <f t="shared" si="8"/>
        <v>25.086360929124478</v>
      </c>
    </row>
    <row r="221" spans="1:15" outlineLevel="2" x14ac:dyDescent="0.25">
      <c r="A221" s="1" t="s">
        <v>20</v>
      </c>
      <c r="B221" s="1" t="s">
        <v>270</v>
      </c>
      <c r="C221" s="1" t="s">
        <v>21</v>
      </c>
      <c r="E221" s="2" t="s">
        <v>1161</v>
      </c>
      <c r="F221" s="32"/>
      <c r="G221" s="2">
        <v>365</v>
      </c>
      <c r="H221" s="13">
        <v>841</v>
      </c>
      <c r="I221" s="13">
        <v>41903</v>
      </c>
      <c r="J221" s="13">
        <v>238434</v>
      </c>
      <c r="K221" s="13">
        <v>38285</v>
      </c>
      <c r="L221" s="13">
        <v>89432</v>
      </c>
      <c r="M221" s="12">
        <f t="shared" si="6"/>
        <v>653.24383561643833</v>
      </c>
      <c r="N221" s="12">
        <f t="shared" si="7"/>
        <v>5.6901415173137959</v>
      </c>
      <c r="O221" s="12">
        <f t="shared" si="8"/>
        <v>77.674653462121086</v>
      </c>
    </row>
    <row r="222" spans="1:15" outlineLevel="2" x14ac:dyDescent="0.25">
      <c r="A222" s="1" t="s">
        <v>20</v>
      </c>
      <c r="B222" s="1" t="s">
        <v>304</v>
      </c>
      <c r="C222" s="1" t="s">
        <v>21</v>
      </c>
      <c r="E222" s="2" t="s">
        <v>1163</v>
      </c>
      <c r="F222" s="32"/>
      <c r="G222" s="2">
        <v>365</v>
      </c>
      <c r="H222" s="13">
        <v>40</v>
      </c>
      <c r="I222" s="13">
        <v>235</v>
      </c>
      <c r="J222" s="13">
        <v>8244</v>
      </c>
      <c r="K222" s="13">
        <v>4914</v>
      </c>
      <c r="L222" s="13">
        <v>0</v>
      </c>
      <c r="M222" s="12">
        <f t="shared" si="6"/>
        <v>22.586301369863012</v>
      </c>
      <c r="N222" s="12">
        <f t="shared" si="7"/>
        <v>35.08085106382979</v>
      </c>
      <c r="O222" s="12">
        <f t="shared" si="8"/>
        <v>56.465753424657528</v>
      </c>
    </row>
    <row r="223" spans="1:15" outlineLevel="2" x14ac:dyDescent="0.25">
      <c r="A223" s="1" t="s">
        <v>20</v>
      </c>
      <c r="B223" s="1" t="s">
        <v>275</v>
      </c>
      <c r="C223" s="1" t="s">
        <v>21</v>
      </c>
      <c r="E223" s="2" t="s">
        <v>1162</v>
      </c>
      <c r="F223" s="32"/>
      <c r="G223" s="2">
        <v>365</v>
      </c>
      <c r="H223" s="13">
        <v>595</v>
      </c>
      <c r="I223" s="13">
        <v>26519</v>
      </c>
      <c r="J223" s="13">
        <v>142077</v>
      </c>
      <c r="K223" s="13">
        <v>64982</v>
      </c>
      <c r="L223" s="13">
        <v>16584</v>
      </c>
      <c r="M223" s="12">
        <f t="shared" si="6"/>
        <v>389.25205479452057</v>
      </c>
      <c r="N223" s="12">
        <f t="shared" si="7"/>
        <v>5.3575549605942907</v>
      </c>
      <c r="O223" s="12">
        <f t="shared" si="8"/>
        <v>65.420513410843796</v>
      </c>
    </row>
    <row r="224" spans="1:15" outlineLevel="2" x14ac:dyDescent="0.25">
      <c r="A224" s="1" t="s">
        <v>20</v>
      </c>
      <c r="B224" s="1" t="s">
        <v>288</v>
      </c>
      <c r="C224" s="1" t="s">
        <v>21</v>
      </c>
      <c r="E224" s="2" t="s">
        <v>1163</v>
      </c>
      <c r="F224" s="32"/>
      <c r="G224" s="2">
        <v>365</v>
      </c>
      <c r="H224" s="13">
        <v>9</v>
      </c>
      <c r="I224" s="13">
        <v>317</v>
      </c>
      <c r="J224" s="13">
        <v>589</v>
      </c>
      <c r="K224" s="13">
        <v>410</v>
      </c>
      <c r="L224" s="13">
        <v>2</v>
      </c>
      <c r="M224" s="12">
        <f t="shared" si="6"/>
        <v>1.6136986301369862</v>
      </c>
      <c r="N224" s="12">
        <f t="shared" si="7"/>
        <v>1.8580441640378549</v>
      </c>
      <c r="O224" s="12">
        <f t="shared" si="8"/>
        <v>17.929984779299847</v>
      </c>
    </row>
    <row r="225" spans="1:15" outlineLevel="2" x14ac:dyDescent="0.25">
      <c r="A225" s="1" t="s">
        <v>20</v>
      </c>
      <c r="B225" s="15" t="s">
        <v>283</v>
      </c>
      <c r="C225" s="15" t="s">
        <v>21</v>
      </c>
      <c r="D225" s="14"/>
      <c r="E225" s="16" t="s">
        <v>1162</v>
      </c>
      <c r="F225" s="33"/>
      <c r="G225" s="16">
        <v>365</v>
      </c>
      <c r="H225" s="17">
        <v>52</v>
      </c>
      <c r="I225" s="17">
        <v>514</v>
      </c>
      <c r="J225" s="17">
        <v>3729</v>
      </c>
      <c r="K225" s="17">
        <v>0</v>
      </c>
      <c r="L225" s="17">
        <v>1907</v>
      </c>
      <c r="M225" s="18">
        <f t="shared" si="6"/>
        <v>10.216438356164383</v>
      </c>
      <c r="N225" s="18">
        <f t="shared" si="7"/>
        <v>7.254863813229572</v>
      </c>
      <c r="O225" s="18">
        <f t="shared" si="8"/>
        <v>19.64699683877766</v>
      </c>
    </row>
    <row r="226" spans="1:15" outlineLevel="2" x14ac:dyDescent="0.25">
      <c r="A226" s="1" t="s">
        <v>20</v>
      </c>
      <c r="B226" s="1" t="s">
        <v>307</v>
      </c>
      <c r="C226" s="1" t="s">
        <v>308</v>
      </c>
      <c r="E226" s="2" t="s">
        <v>1162</v>
      </c>
      <c r="F226" s="32"/>
      <c r="G226" s="2">
        <v>365</v>
      </c>
      <c r="H226" s="13">
        <v>16</v>
      </c>
      <c r="I226" s="13">
        <v>319</v>
      </c>
      <c r="J226" s="13">
        <v>939</v>
      </c>
      <c r="K226" s="13">
        <v>484</v>
      </c>
      <c r="L226" s="13">
        <v>47</v>
      </c>
      <c r="M226" s="12">
        <f t="shared" si="6"/>
        <v>2.5726027397260274</v>
      </c>
      <c r="N226" s="12">
        <f t="shared" si="7"/>
        <v>2.9435736677115987</v>
      </c>
      <c r="O226" s="12">
        <f t="shared" si="8"/>
        <v>16.078767123287673</v>
      </c>
    </row>
    <row r="227" spans="1:15" outlineLevel="2" x14ac:dyDescent="0.25">
      <c r="A227" s="1" t="s">
        <v>20</v>
      </c>
      <c r="B227" s="1" t="s">
        <v>289</v>
      </c>
      <c r="C227" s="1" t="s">
        <v>21</v>
      </c>
      <c r="E227" s="2" t="s">
        <v>1161</v>
      </c>
      <c r="F227" s="32"/>
      <c r="G227" s="2">
        <v>365</v>
      </c>
      <c r="H227" s="13">
        <v>825</v>
      </c>
      <c r="I227" s="13">
        <v>32528</v>
      </c>
      <c r="J227" s="13">
        <v>226834</v>
      </c>
      <c r="K227" s="13">
        <v>118232</v>
      </c>
      <c r="L227" s="13">
        <v>16686</v>
      </c>
      <c r="M227" s="12">
        <f t="shared" si="6"/>
        <v>621.46301369863011</v>
      </c>
      <c r="N227" s="12">
        <f t="shared" si="7"/>
        <v>6.9734997540580421</v>
      </c>
      <c r="O227" s="12">
        <f t="shared" si="8"/>
        <v>75.328850145288499</v>
      </c>
    </row>
    <row r="228" spans="1:15" outlineLevel="2" x14ac:dyDescent="0.25">
      <c r="A228" s="1" t="s">
        <v>20</v>
      </c>
      <c r="B228" s="1" t="s">
        <v>290</v>
      </c>
      <c r="C228" s="1" t="s">
        <v>22</v>
      </c>
      <c r="E228" s="2" t="s">
        <v>1163</v>
      </c>
      <c r="F228" s="32"/>
      <c r="G228" s="2">
        <v>365</v>
      </c>
      <c r="H228" s="13">
        <v>60</v>
      </c>
      <c r="I228" s="13">
        <v>460</v>
      </c>
      <c r="J228" s="13">
        <v>12354</v>
      </c>
      <c r="K228" s="13">
        <v>10059</v>
      </c>
      <c r="L228" s="13">
        <v>0</v>
      </c>
      <c r="M228" s="12">
        <f t="shared" si="6"/>
        <v>33.846575342465755</v>
      </c>
      <c r="N228" s="12">
        <f t="shared" si="7"/>
        <v>26.856521739130436</v>
      </c>
      <c r="O228" s="12">
        <f t="shared" si="8"/>
        <v>56.410958904109584</v>
      </c>
    </row>
    <row r="229" spans="1:15" outlineLevel="2" x14ac:dyDescent="0.25">
      <c r="A229" s="1" t="s">
        <v>20</v>
      </c>
      <c r="B229" s="1" t="s">
        <v>282</v>
      </c>
      <c r="C229" s="1" t="s">
        <v>21</v>
      </c>
      <c r="E229" s="2" t="s">
        <v>1163</v>
      </c>
      <c r="F229" s="32"/>
      <c r="G229" s="2">
        <v>365</v>
      </c>
      <c r="H229" s="13">
        <v>65</v>
      </c>
      <c r="I229" s="13">
        <v>4371</v>
      </c>
      <c r="J229" s="13">
        <v>16086</v>
      </c>
      <c r="K229" s="13">
        <v>8615</v>
      </c>
      <c r="L229" s="13">
        <v>2791</v>
      </c>
      <c r="M229" s="12">
        <f t="shared" si="6"/>
        <v>44.07123287671233</v>
      </c>
      <c r="N229" s="12">
        <f t="shared" si="7"/>
        <v>3.6801647220315719</v>
      </c>
      <c r="O229" s="12">
        <f t="shared" si="8"/>
        <v>67.801896733403595</v>
      </c>
    </row>
    <row r="230" spans="1:15" outlineLevel="1" x14ac:dyDescent="0.25">
      <c r="A230" s="3" t="s">
        <v>1008</v>
      </c>
      <c r="E230" s="2"/>
      <c r="F230" s="32" t="s">
        <v>1159</v>
      </c>
      <c r="G230" s="2"/>
      <c r="H230" s="28">
        <f>SUBTOTAL(9,H194:H229)</f>
        <v>6627</v>
      </c>
      <c r="I230" s="28">
        <f>SUBTOTAL(9,I194:I229)</f>
        <v>269933</v>
      </c>
      <c r="J230" s="28">
        <f>SUBTOTAL(9,J194:J229)</f>
        <v>1691170</v>
      </c>
      <c r="K230" s="28">
        <f>SUBTOTAL(9,K194:K229)</f>
        <v>685282</v>
      </c>
      <c r="L230" s="28">
        <f>SUBTOTAL(9,L194:L229)</f>
        <v>314548</v>
      </c>
      <c r="M230" s="29">
        <f t="shared" si="6"/>
        <v>4633.3424657534242</v>
      </c>
      <c r="N230" s="29">
        <f t="shared" si="7"/>
        <v>6.2651472772873271</v>
      </c>
      <c r="O230" s="29">
        <f t="shared" si="8"/>
        <v>69.916138007445667</v>
      </c>
    </row>
    <row r="231" spans="1:15" outlineLevel="1" x14ac:dyDescent="0.25">
      <c r="A231" s="3"/>
      <c r="B231" s="19" t="str">
        <f>CONCATENATE("COUNTY - ",A232)</f>
        <v>COUNTY - DAWSON</v>
      </c>
      <c r="D231" s="3" t="s">
        <v>4</v>
      </c>
      <c r="E231" s="2"/>
      <c r="F231" s="32"/>
      <c r="G231" s="2"/>
      <c r="H231" s="13"/>
      <c r="I231" s="13"/>
      <c r="J231" s="13"/>
      <c r="K231" s="13"/>
      <c r="L231" s="13"/>
    </row>
    <row r="232" spans="1:15" outlineLevel="2" x14ac:dyDescent="0.25">
      <c r="A232" s="1" t="s">
        <v>310</v>
      </c>
      <c r="B232" s="1" t="s">
        <v>311</v>
      </c>
      <c r="C232" s="1" t="s">
        <v>312</v>
      </c>
      <c r="E232" s="2" t="s">
        <v>1161</v>
      </c>
      <c r="F232" s="32"/>
      <c r="G232" s="2">
        <v>365</v>
      </c>
      <c r="H232" s="13">
        <v>22</v>
      </c>
      <c r="I232" s="13">
        <v>564</v>
      </c>
      <c r="J232" s="13">
        <v>1771</v>
      </c>
      <c r="K232" s="13">
        <v>915</v>
      </c>
      <c r="L232" s="13">
        <v>80</v>
      </c>
      <c r="M232" s="12">
        <f t="shared" si="6"/>
        <v>4.8520547945205479</v>
      </c>
      <c r="N232" s="12">
        <f t="shared" si="7"/>
        <v>3.1400709219858154</v>
      </c>
      <c r="O232" s="12">
        <f t="shared" si="8"/>
        <v>22.054794520547947</v>
      </c>
    </row>
    <row r="233" spans="1:15" outlineLevel="1" x14ac:dyDescent="0.25">
      <c r="A233" s="3" t="s">
        <v>1009</v>
      </c>
      <c r="E233" s="2"/>
      <c r="F233" s="32" t="s">
        <v>1159</v>
      </c>
      <c r="G233" s="2"/>
      <c r="H233" s="28">
        <f>SUBTOTAL(9,H232:H232)</f>
        <v>22</v>
      </c>
      <c r="I233" s="28">
        <f>SUBTOTAL(9,I232:I232)</f>
        <v>564</v>
      </c>
      <c r="J233" s="28">
        <f>SUBTOTAL(9,J232:J232)</f>
        <v>1771</v>
      </c>
      <c r="K233" s="28">
        <f>SUBTOTAL(9,K232:K232)</f>
        <v>915</v>
      </c>
      <c r="L233" s="28">
        <f>SUBTOTAL(9,L232:L232)</f>
        <v>80</v>
      </c>
      <c r="M233" s="29">
        <f t="shared" si="6"/>
        <v>4.8520547945205479</v>
      </c>
      <c r="N233" s="29">
        <f t="shared" si="7"/>
        <v>3.1400709219858154</v>
      </c>
      <c r="O233" s="29">
        <f t="shared" si="8"/>
        <v>22.054794520547947</v>
      </c>
    </row>
    <row r="234" spans="1:15" outlineLevel="1" x14ac:dyDescent="0.25">
      <c r="A234" s="3"/>
      <c r="B234" s="19" t="str">
        <f>CONCATENATE("COUNTY - ",A235)</f>
        <v>COUNTY - DE WITT</v>
      </c>
      <c r="D234" s="3" t="s">
        <v>4</v>
      </c>
      <c r="E234" s="2"/>
      <c r="F234" s="32"/>
      <c r="G234" s="2"/>
      <c r="H234" s="13"/>
      <c r="I234" s="13"/>
      <c r="J234" s="13"/>
      <c r="K234" s="13"/>
      <c r="L234" s="13"/>
    </row>
    <row r="235" spans="1:15" outlineLevel="2" x14ac:dyDescent="0.25">
      <c r="A235" s="1" t="s">
        <v>337</v>
      </c>
      <c r="B235" s="1" t="s">
        <v>338</v>
      </c>
      <c r="C235" s="1" t="s">
        <v>339</v>
      </c>
      <c r="E235" s="2" t="s">
        <v>1161</v>
      </c>
      <c r="F235" s="32"/>
      <c r="G235" s="2">
        <v>365</v>
      </c>
      <c r="H235" s="13">
        <v>24</v>
      </c>
      <c r="I235" s="13">
        <v>612</v>
      </c>
      <c r="J235" s="13">
        <v>1983</v>
      </c>
      <c r="K235" s="13">
        <v>741</v>
      </c>
      <c r="L235" s="13">
        <v>688</v>
      </c>
      <c r="M235" s="12">
        <f t="shared" si="6"/>
        <v>5.4328767123287669</v>
      </c>
      <c r="N235" s="12">
        <f t="shared" si="7"/>
        <v>3.2401960784313726</v>
      </c>
      <c r="O235" s="12">
        <f t="shared" si="8"/>
        <v>22.636986301369863</v>
      </c>
    </row>
    <row r="236" spans="1:15" outlineLevel="1" x14ac:dyDescent="0.25">
      <c r="A236" s="3" t="s">
        <v>1010</v>
      </c>
      <c r="E236" s="2"/>
      <c r="F236" s="32" t="s">
        <v>1159</v>
      </c>
      <c r="G236" s="2"/>
      <c r="H236" s="28">
        <f>SUBTOTAL(9,H235:H235)</f>
        <v>24</v>
      </c>
      <c r="I236" s="28">
        <f>SUBTOTAL(9,I235:I235)</f>
        <v>612</v>
      </c>
      <c r="J236" s="28">
        <f>SUBTOTAL(9,J235:J235)</f>
        <v>1983</v>
      </c>
      <c r="K236" s="28">
        <f>SUBTOTAL(9,K235:K235)</f>
        <v>741</v>
      </c>
      <c r="L236" s="28">
        <f>SUBTOTAL(9,L235:L235)</f>
        <v>688</v>
      </c>
      <c r="M236" s="29">
        <f t="shared" si="6"/>
        <v>5.4328767123287669</v>
      </c>
      <c r="N236" s="29">
        <f t="shared" si="7"/>
        <v>3.2401960784313726</v>
      </c>
      <c r="O236" s="29">
        <f t="shared" si="8"/>
        <v>22.636986301369863</v>
      </c>
    </row>
    <row r="237" spans="1:15" outlineLevel="1" x14ac:dyDescent="0.25">
      <c r="A237" s="3"/>
      <c r="B237" s="19" t="str">
        <f>CONCATENATE("COUNTY - ",A238)</f>
        <v>COUNTY - DEAF SMITH</v>
      </c>
      <c r="D237" s="3" t="s">
        <v>4</v>
      </c>
      <c r="E237" s="2"/>
      <c r="F237" s="32"/>
      <c r="G237" s="2"/>
      <c r="H237" s="13"/>
      <c r="I237" s="13"/>
      <c r="J237" s="13"/>
      <c r="K237" s="13"/>
      <c r="L237" s="13"/>
    </row>
    <row r="238" spans="1:15" outlineLevel="2" x14ac:dyDescent="0.25">
      <c r="A238" s="1" t="s">
        <v>313</v>
      </c>
      <c r="B238" s="1" t="s">
        <v>314</v>
      </c>
      <c r="C238" s="1" t="s">
        <v>315</v>
      </c>
      <c r="E238" s="2" t="s">
        <v>1161</v>
      </c>
      <c r="F238" s="32"/>
      <c r="G238" s="2">
        <v>365</v>
      </c>
      <c r="H238" s="13">
        <v>24</v>
      </c>
      <c r="I238" s="13">
        <v>491</v>
      </c>
      <c r="J238" s="13">
        <v>1390</v>
      </c>
      <c r="K238" s="13">
        <v>603</v>
      </c>
      <c r="L238" s="13">
        <v>372</v>
      </c>
      <c r="M238" s="12">
        <f t="shared" si="6"/>
        <v>3.8082191780821919</v>
      </c>
      <c r="N238" s="12">
        <f t="shared" si="7"/>
        <v>2.8309572301425661</v>
      </c>
      <c r="O238" s="12">
        <f t="shared" si="8"/>
        <v>15.8675799086758</v>
      </c>
    </row>
    <row r="239" spans="1:15" outlineLevel="1" x14ac:dyDescent="0.25">
      <c r="A239" s="3" t="s">
        <v>1011</v>
      </c>
      <c r="E239" s="2"/>
      <c r="F239" s="32" t="s">
        <v>1159</v>
      </c>
      <c r="G239" s="2"/>
      <c r="H239" s="28">
        <f>SUBTOTAL(9,H238:H238)</f>
        <v>24</v>
      </c>
      <c r="I239" s="28">
        <f>SUBTOTAL(9,I238:I238)</f>
        <v>491</v>
      </c>
      <c r="J239" s="28">
        <f>SUBTOTAL(9,J238:J238)</f>
        <v>1390</v>
      </c>
      <c r="K239" s="28">
        <f>SUBTOTAL(9,K238:K238)</f>
        <v>603</v>
      </c>
      <c r="L239" s="28">
        <f>SUBTOTAL(9,L238:L238)</f>
        <v>372</v>
      </c>
      <c r="M239" s="29">
        <f t="shared" si="6"/>
        <v>3.8082191780821919</v>
      </c>
      <c r="N239" s="29">
        <f t="shared" si="7"/>
        <v>2.8309572301425661</v>
      </c>
      <c r="O239" s="29">
        <f t="shared" si="8"/>
        <v>15.8675799086758</v>
      </c>
    </row>
    <row r="240" spans="1:15" outlineLevel="1" x14ac:dyDescent="0.25">
      <c r="A240" s="3"/>
      <c r="B240" s="19" t="str">
        <f>CONCATENATE("COUNTY - ",A241)</f>
        <v>COUNTY - DENTON</v>
      </c>
      <c r="D240" s="3" t="s">
        <v>6</v>
      </c>
      <c r="E240" s="2"/>
      <c r="F240" s="32"/>
      <c r="G240" s="2"/>
      <c r="H240" s="13"/>
      <c r="I240" s="13"/>
      <c r="J240" s="13"/>
      <c r="K240" s="13"/>
      <c r="L240" s="13"/>
    </row>
    <row r="241" spans="1:15" outlineLevel="2" x14ac:dyDescent="0.25">
      <c r="A241" s="1" t="s">
        <v>24</v>
      </c>
      <c r="B241" s="1" t="s">
        <v>331</v>
      </c>
      <c r="C241" s="1" t="s">
        <v>14</v>
      </c>
      <c r="E241" s="2" t="s">
        <v>1163</v>
      </c>
      <c r="F241" s="32"/>
      <c r="G241" s="2">
        <v>365</v>
      </c>
      <c r="H241" s="13">
        <v>36</v>
      </c>
      <c r="I241" s="13">
        <v>658</v>
      </c>
      <c r="J241" s="13">
        <v>7533</v>
      </c>
      <c r="K241" s="13">
        <v>5839</v>
      </c>
      <c r="L241" s="13">
        <v>0</v>
      </c>
      <c r="M241" s="12">
        <f t="shared" ref="M241:M316" si="9">J241/365</f>
        <v>20.638356164383563</v>
      </c>
      <c r="N241" s="12">
        <f t="shared" ref="N241:N316" si="10">J241/I241</f>
        <v>11.448328267477203</v>
      </c>
      <c r="O241" s="12">
        <f t="shared" ref="O241:O316" si="11">(J241/365/H241*100)</f>
        <v>57.328767123287669</v>
      </c>
    </row>
    <row r="242" spans="1:15" outlineLevel="2" x14ac:dyDescent="0.25">
      <c r="A242" s="1" t="s">
        <v>24</v>
      </c>
      <c r="B242" s="1" t="s">
        <v>326</v>
      </c>
      <c r="C242" s="1" t="s">
        <v>327</v>
      </c>
      <c r="E242" s="2" t="s">
        <v>1163</v>
      </c>
      <c r="F242" s="32"/>
      <c r="G242" s="2">
        <v>365</v>
      </c>
      <c r="H242" s="13">
        <v>32</v>
      </c>
      <c r="I242" s="13">
        <v>344</v>
      </c>
      <c r="J242" s="13">
        <v>716</v>
      </c>
      <c r="K242" s="13">
        <v>285</v>
      </c>
      <c r="L242" s="13">
        <v>26</v>
      </c>
      <c r="M242" s="12">
        <f t="shared" si="9"/>
        <v>1.9616438356164383</v>
      </c>
      <c r="N242" s="12">
        <f t="shared" si="10"/>
        <v>2.0813953488372094</v>
      </c>
      <c r="O242" s="12">
        <f t="shared" si="11"/>
        <v>6.1301369863013697</v>
      </c>
    </row>
    <row r="243" spans="1:15" outlineLevel="2" x14ac:dyDescent="0.25">
      <c r="A243" s="1" t="s">
        <v>24</v>
      </c>
      <c r="B243" s="1" t="s">
        <v>320</v>
      </c>
      <c r="C243" s="1" t="s">
        <v>321</v>
      </c>
      <c r="E243" s="2" t="s">
        <v>1163</v>
      </c>
      <c r="F243" s="32"/>
      <c r="G243" s="2">
        <v>365</v>
      </c>
      <c r="H243" s="13">
        <v>21</v>
      </c>
      <c r="I243" s="13">
        <v>537</v>
      </c>
      <c r="J243" s="13">
        <v>1301</v>
      </c>
      <c r="K243" s="13">
        <v>497</v>
      </c>
      <c r="L243" s="13">
        <v>0</v>
      </c>
      <c r="M243" s="12">
        <f t="shared" si="9"/>
        <v>3.5643835616438357</v>
      </c>
      <c r="N243" s="12">
        <f t="shared" si="10"/>
        <v>2.4227188081936686</v>
      </c>
      <c r="O243" s="12">
        <f t="shared" si="11"/>
        <v>16.973255055446838</v>
      </c>
    </row>
    <row r="244" spans="1:15" outlineLevel="2" x14ac:dyDescent="0.25">
      <c r="A244" s="1" t="s">
        <v>24</v>
      </c>
      <c r="B244" s="1" t="s">
        <v>322</v>
      </c>
      <c r="C244" s="1" t="s">
        <v>25</v>
      </c>
      <c r="E244" s="2" t="s">
        <v>1163</v>
      </c>
      <c r="F244" s="32"/>
      <c r="G244" s="2">
        <v>365</v>
      </c>
      <c r="H244" s="13">
        <v>22</v>
      </c>
      <c r="I244" s="13">
        <v>1046</v>
      </c>
      <c r="J244" s="13">
        <v>4272</v>
      </c>
      <c r="K244" s="13">
        <v>2960</v>
      </c>
      <c r="L244" s="13">
        <v>20</v>
      </c>
      <c r="M244" s="12">
        <f t="shared" si="9"/>
        <v>11.704109589041096</v>
      </c>
      <c r="N244" s="12">
        <f t="shared" si="10"/>
        <v>4.084130019120459</v>
      </c>
      <c r="O244" s="12">
        <f t="shared" si="11"/>
        <v>53.200498132004981</v>
      </c>
    </row>
    <row r="245" spans="1:15" outlineLevel="2" x14ac:dyDescent="0.25">
      <c r="A245" s="1" t="s">
        <v>24</v>
      </c>
      <c r="B245" s="1" t="s">
        <v>332</v>
      </c>
      <c r="C245" s="1" t="s">
        <v>26</v>
      </c>
      <c r="E245" s="2" t="s">
        <v>1163</v>
      </c>
      <c r="F245" s="32"/>
      <c r="G245" s="2">
        <v>365</v>
      </c>
      <c r="H245" s="13">
        <v>89</v>
      </c>
      <c r="I245" s="13">
        <v>3040</v>
      </c>
      <c r="J245" s="13">
        <v>11428</v>
      </c>
      <c r="K245" s="13">
        <v>5021</v>
      </c>
      <c r="L245" s="13">
        <v>313</v>
      </c>
      <c r="M245" s="12">
        <f t="shared" si="9"/>
        <v>31.30958904109589</v>
      </c>
      <c r="N245" s="12">
        <f t="shared" si="10"/>
        <v>3.7592105263157896</v>
      </c>
      <c r="O245" s="12">
        <f t="shared" si="11"/>
        <v>35.179313529321227</v>
      </c>
    </row>
    <row r="246" spans="1:15" outlineLevel="2" x14ac:dyDescent="0.25">
      <c r="A246" s="1" t="s">
        <v>24</v>
      </c>
      <c r="B246" s="1" t="s">
        <v>334</v>
      </c>
      <c r="C246" s="1" t="s">
        <v>329</v>
      </c>
      <c r="E246" s="2" t="s">
        <v>1163</v>
      </c>
      <c r="F246" s="32"/>
      <c r="G246" s="2">
        <v>365</v>
      </c>
      <c r="H246" s="13">
        <v>29</v>
      </c>
      <c r="I246" s="13">
        <v>652</v>
      </c>
      <c r="J246" s="13">
        <v>8234</v>
      </c>
      <c r="K246" s="13">
        <v>7201</v>
      </c>
      <c r="L246" s="13">
        <v>0</v>
      </c>
      <c r="M246" s="12">
        <f t="shared" si="9"/>
        <v>22.55890410958904</v>
      </c>
      <c r="N246" s="12">
        <f t="shared" si="10"/>
        <v>12.628834355828221</v>
      </c>
      <c r="O246" s="12">
        <f t="shared" si="11"/>
        <v>77.789324515824276</v>
      </c>
    </row>
    <row r="247" spans="1:15" outlineLevel="2" x14ac:dyDescent="0.25">
      <c r="A247" s="1" t="s">
        <v>24</v>
      </c>
      <c r="B247" s="1" t="s">
        <v>324</v>
      </c>
      <c r="C247" s="1" t="s">
        <v>25</v>
      </c>
      <c r="E247" s="2" t="s">
        <v>1163</v>
      </c>
      <c r="F247" s="32"/>
      <c r="G247" s="2">
        <v>365</v>
      </c>
      <c r="H247" s="13">
        <v>32</v>
      </c>
      <c r="I247" s="13">
        <v>234</v>
      </c>
      <c r="J247" s="13">
        <v>2919</v>
      </c>
      <c r="K247" s="13">
        <v>2902</v>
      </c>
      <c r="L247" s="13">
        <v>0</v>
      </c>
      <c r="M247" s="12">
        <f t="shared" si="9"/>
        <v>7.9972602739726026</v>
      </c>
      <c r="N247" s="12">
        <f t="shared" si="10"/>
        <v>12.474358974358974</v>
      </c>
      <c r="O247" s="12">
        <f t="shared" si="11"/>
        <v>24.991438356164384</v>
      </c>
    </row>
    <row r="248" spans="1:15" outlineLevel="2" x14ac:dyDescent="0.25">
      <c r="A248" s="1" t="s">
        <v>24</v>
      </c>
      <c r="B248" s="1" t="s">
        <v>323</v>
      </c>
      <c r="C248" s="1" t="s">
        <v>25</v>
      </c>
      <c r="E248" s="2" t="s">
        <v>1163</v>
      </c>
      <c r="F248" s="32"/>
      <c r="G248" s="2">
        <v>365</v>
      </c>
      <c r="H248" s="13">
        <v>59</v>
      </c>
      <c r="I248" s="13">
        <v>1711</v>
      </c>
      <c r="J248" s="13">
        <v>16089</v>
      </c>
      <c r="K248" s="13">
        <v>10000</v>
      </c>
      <c r="L248" s="13">
        <v>2382</v>
      </c>
      <c r="M248" s="12">
        <f t="shared" si="9"/>
        <v>44.079452054794523</v>
      </c>
      <c r="N248" s="12">
        <f t="shared" si="10"/>
        <v>9.4032729398012851</v>
      </c>
      <c r="O248" s="12">
        <f t="shared" si="11"/>
        <v>74.710935686092412</v>
      </c>
    </row>
    <row r="249" spans="1:15" outlineLevel="2" x14ac:dyDescent="0.25">
      <c r="A249" s="1" t="s">
        <v>24</v>
      </c>
      <c r="B249" s="1" t="s">
        <v>316</v>
      </c>
      <c r="C249" s="1" t="s">
        <v>25</v>
      </c>
      <c r="E249" s="2" t="s">
        <v>1163</v>
      </c>
      <c r="F249" s="32"/>
      <c r="G249" s="2">
        <v>365</v>
      </c>
      <c r="H249" s="13">
        <v>184</v>
      </c>
      <c r="I249" s="13">
        <v>12354</v>
      </c>
      <c r="J249" s="13">
        <v>55017</v>
      </c>
      <c r="K249" s="13">
        <v>31220</v>
      </c>
      <c r="L249" s="13">
        <v>3188</v>
      </c>
      <c r="M249" s="12">
        <f t="shared" si="9"/>
        <v>150.73150684931508</v>
      </c>
      <c r="N249" s="12">
        <f t="shared" si="10"/>
        <v>4.4533754249635749</v>
      </c>
      <c r="O249" s="12">
        <f t="shared" si="11"/>
        <v>81.919297200714709</v>
      </c>
    </row>
    <row r="250" spans="1:15" outlineLevel="2" x14ac:dyDescent="0.25">
      <c r="A250" s="1" t="s">
        <v>24</v>
      </c>
      <c r="B250" s="1" t="s">
        <v>317</v>
      </c>
      <c r="C250" s="1" t="s">
        <v>318</v>
      </c>
      <c r="E250" s="2" t="s">
        <v>1163</v>
      </c>
      <c r="F250" s="32"/>
      <c r="G250" s="2">
        <v>365</v>
      </c>
      <c r="H250" s="13">
        <v>128</v>
      </c>
      <c r="I250" s="13">
        <v>8345</v>
      </c>
      <c r="J250" s="13">
        <v>37774</v>
      </c>
      <c r="K250" s="13">
        <v>11901</v>
      </c>
      <c r="L250" s="13">
        <v>5140</v>
      </c>
      <c r="M250" s="12">
        <f t="shared" si="9"/>
        <v>103.49041095890411</v>
      </c>
      <c r="N250" s="12">
        <f t="shared" si="10"/>
        <v>4.526542840023966</v>
      </c>
      <c r="O250" s="12">
        <f t="shared" si="11"/>
        <v>80.851883561643831</v>
      </c>
    </row>
    <row r="251" spans="1:15" outlineLevel="2" x14ac:dyDescent="0.25">
      <c r="A251" s="1" t="s">
        <v>24</v>
      </c>
      <c r="B251" s="1" t="s">
        <v>330</v>
      </c>
      <c r="C251" s="1" t="s">
        <v>14</v>
      </c>
      <c r="E251" s="2" t="s">
        <v>1163</v>
      </c>
      <c r="F251" s="32"/>
      <c r="G251" s="2">
        <v>365</v>
      </c>
      <c r="H251" s="13">
        <v>26</v>
      </c>
      <c r="I251" s="13">
        <v>167</v>
      </c>
      <c r="J251" s="13">
        <v>167</v>
      </c>
      <c r="K251" s="13">
        <v>0</v>
      </c>
      <c r="L251" s="13">
        <v>0</v>
      </c>
      <c r="M251" s="12">
        <f t="shared" si="9"/>
        <v>0.45753424657534247</v>
      </c>
      <c r="N251" s="12">
        <f t="shared" si="10"/>
        <v>1</v>
      </c>
      <c r="O251" s="12">
        <f t="shared" si="11"/>
        <v>1.7597471022128557</v>
      </c>
    </row>
    <row r="252" spans="1:15" outlineLevel="2" x14ac:dyDescent="0.25">
      <c r="A252" s="1" t="s">
        <v>24</v>
      </c>
      <c r="B252" s="1" t="s">
        <v>325</v>
      </c>
      <c r="C252" s="1" t="s">
        <v>25</v>
      </c>
      <c r="E252" s="2" t="s">
        <v>1163</v>
      </c>
      <c r="F252" s="32"/>
      <c r="G252" s="2">
        <v>365</v>
      </c>
      <c r="H252" s="13">
        <v>44</v>
      </c>
      <c r="I252" s="13">
        <v>1043</v>
      </c>
      <c r="J252" s="13">
        <v>12644</v>
      </c>
      <c r="K252" s="13">
        <v>10720</v>
      </c>
      <c r="L252" s="13">
        <v>14</v>
      </c>
      <c r="M252" s="12">
        <f t="shared" si="9"/>
        <v>34.641095890410959</v>
      </c>
      <c r="N252" s="12">
        <f t="shared" si="10"/>
        <v>12.122722914669223</v>
      </c>
      <c r="O252" s="12">
        <f t="shared" si="11"/>
        <v>78.729763387297638</v>
      </c>
    </row>
    <row r="253" spans="1:15" outlineLevel="2" x14ac:dyDescent="0.25">
      <c r="A253" s="1" t="s">
        <v>24</v>
      </c>
      <c r="B253" s="1" t="s">
        <v>333</v>
      </c>
      <c r="C253" s="1" t="s">
        <v>15</v>
      </c>
      <c r="E253" s="2" t="s">
        <v>1162</v>
      </c>
      <c r="F253" s="32"/>
      <c r="G253" s="2">
        <v>365</v>
      </c>
      <c r="H253" s="13">
        <v>77</v>
      </c>
      <c r="I253" s="13">
        <v>4853</v>
      </c>
      <c r="J253" s="13">
        <v>16617</v>
      </c>
      <c r="K253" s="13">
        <v>7002</v>
      </c>
      <c r="L253" s="13">
        <v>586</v>
      </c>
      <c r="M253" s="12">
        <f t="shared" si="9"/>
        <v>45.526027397260272</v>
      </c>
      <c r="N253" s="12">
        <f t="shared" si="10"/>
        <v>3.4240675870595507</v>
      </c>
      <c r="O253" s="12">
        <f t="shared" si="11"/>
        <v>59.124710905532815</v>
      </c>
    </row>
    <row r="254" spans="1:15" outlineLevel="2" x14ac:dyDescent="0.25">
      <c r="A254" s="1" t="s">
        <v>24</v>
      </c>
      <c r="B254" s="1" t="s">
        <v>319</v>
      </c>
      <c r="C254" s="1" t="s">
        <v>25</v>
      </c>
      <c r="E254" s="2" t="s">
        <v>1162</v>
      </c>
      <c r="F254" s="32"/>
      <c r="G254" s="2">
        <v>365</v>
      </c>
      <c r="H254" s="13">
        <v>239</v>
      </c>
      <c r="I254" s="13">
        <v>11530</v>
      </c>
      <c r="J254" s="13">
        <v>49797</v>
      </c>
      <c r="K254" s="13">
        <v>25614</v>
      </c>
      <c r="L254" s="13">
        <v>6528</v>
      </c>
      <c r="M254" s="12">
        <f t="shared" si="9"/>
        <v>136.43013698630136</v>
      </c>
      <c r="N254" s="12">
        <f t="shared" si="10"/>
        <v>4.3189071986123153</v>
      </c>
      <c r="O254" s="12">
        <f t="shared" si="11"/>
        <v>57.083739324812285</v>
      </c>
    </row>
    <row r="255" spans="1:15" outlineLevel="2" x14ac:dyDescent="0.25">
      <c r="A255" s="1" t="s">
        <v>24</v>
      </c>
      <c r="B255" s="1" t="s">
        <v>328</v>
      </c>
      <c r="C255" s="1" t="s">
        <v>329</v>
      </c>
      <c r="E255" s="2" t="s">
        <v>1163</v>
      </c>
      <c r="F255" s="32"/>
      <c r="G255" s="2">
        <v>365</v>
      </c>
      <c r="H255" s="13">
        <v>99</v>
      </c>
      <c r="I255" s="13">
        <v>5899</v>
      </c>
      <c r="J255" s="13">
        <v>20157</v>
      </c>
      <c r="K255" s="13">
        <v>8765</v>
      </c>
      <c r="L255" s="13">
        <v>2669</v>
      </c>
      <c r="M255" s="12">
        <f t="shared" si="9"/>
        <v>55.224657534246575</v>
      </c>
      <c r="N255" s="12">
        <f t="shared" si="10"/>
        <v>3.4170198338701474</v>
      </c>
      <c r="O255" s="12">
        <f t="shared" si="11"/>
        <v>55.782482357824826</v>
      </c>
    </row>
    <row r="256" spans="1:15" outlineLevel="2" x14ac:dyDescent="0.25">
      <c r="A256" s="1" t="s">
        <v>24</v>
      </c>
      <c r="B256" s="1" t="s">
        <v>335</v>
      </c>
      <c r="C256" s="1" t="s">
        <v>336</v>
      </c>
      <c r="E256" s="2" t="s">
        <v>1163</v>
      </c>
      <c r="F256" s="32"/>
      <c r="G256" s="2">
        <v>365</v>
      </c>
      <c r="H256" s="13">
        <v>2</v>
      </c>
      <c r="I256" s="13">
        <v>32</v>
      </c>
      <c r="J256" s="13">
        <v>93</v>
      </c>
      <c r="K256" s="13">
        <v>0</v>
      </c>
      <c r="L256" s="13">
        <v>0</v>
      </c>
      <c r="M256" s="12">
        <f t="shared" si="9"/>
        <v>0.25479452054794521</v>
      </c>
      <c r="N256" s="12">
        <f t="shared" si="10"/>
        <v>2.90625</v>
      </c>
      <c r="O256" s="12">
        <f t="shared" si="11"/>
        <v>12.739726027397261</v>
      </c>
    </row>
    <row r="257" spans="1:15" outlineLevel="1" x14ac:dyDescent="0.25">
      <c r="A257" s="3" t="s">
        <v>1012</v>
      </c>
      <c r="E257" s="2"/>
      <c r="F257" s="32" t="s">
        <v>1159</v>
      </c>
      <c r="G257" s="2"/>
      <c r="H257" s="28">
        <f>SUBTOTAL(9,H241:H256)</f>
        <v>1119</v>
      </c>
      <c r="I257" s="28">
        <f>SUBTOTAL(9,I241:I256)</f>
        <v>52445</v>
      </c>
      <c r="J257" s="28">
        <f>SUBTOTAL(9,J241:J256)</f>
        <v>244758</v>
      </c>
      <c r="K257" s="28">
        <f>SUBTOTAL(9,K241:K256)</f>
        <v>129927</v>
      </c>
      <c r="L257" s="28">
        <f>SUBTOTAL(9,L241:L256)</f>
        <v>20866</v>
      </c>
      <c r="M257" s="29">
        <f t="shared" si="9"/>
        <v>670.56986301369864</v>
      </c>
      <c r="N257" s="29">
        <f t="shared" si="10"/>
        <v>4.6669463247211365</v>
      </c>
      <c r="O257" s="29">
        <f t="shared" si="11"/>
        <v>59.925814389070474</v>
      </c>
    </row>
    <row r="258" spans="1:15" outlineLevel="1" x14ac:dyDescent="0.25">
      <c r="A258" s="3"/>
      <c r="B258" s="19" t="str">
        <f>CONCATENATE("COUNTY - ",A259)</f>
        <v>COUNTY - DIMMIT</v>
      </c>
      <c r="D258" s="3" t="s">
        <v>4</v>
      </c>
      <c r="E258" s="2"/>
      <c r="F258" s="32"/>
      <c r="G258" s="2"/>
      <c r="H258" s="13"/>
      <c r="I258" s="13"/>
      <c r="J258" s="13"/>
      <c r="K258" s="13"/>
      <c r="L258" s="13"/>
    </row>
    <row r="259" spans="1:15" outlineLevel="2" x14ac:dyDescent="0.25">
      <c r="A259" s="1" t="s">
        <v>340</v>
      </c>
      <c r="B259" s="1" t="s">
        <v>341</v>
      </c>
      <c r="C259" s="1" t="s">
        <v>342</v>
      </c>
      <c r="E259" s="2" t="s">
        <v>1162</v>
      </c>
      <c r="F259" s="32"/>
      <c r="G259" s="2">
        <v>365</v>
      </c>
      <c r="H259" s="13">
        <v>25</v>
      </c>
      <c r="I259" s="13">
        <v>468</v>
      </c>
      <c r="J259" s="13">
        <v>2311</v>
      </c>
      <c r="K259" s="13">
        <v>625</v>
      </c>
      <c r="L259" s="13">
        <v>360</v>
      </c>
      <c r="M259" s="12">
        <f t="shared" si="9"/>
        <v>6.3315068493150681</v>
      </c>
      <c r="N259" s="12">
        <f t="shared" si="10"/>
        <v>4.9380341880341883</v>
      </c>
      <c r="O259" s="12">
        <f t="shared" si="11"/>
        <v>25.326027397260269</v>
      </c>
    </row>
    <row r="260" spans="1:15" outlineLevel="1" x14ac:dyDescent="0.25">
      <c r="A260" s="3" t="s">
        <v>1013</v>
      </c>
      <c r="E260" s="2"/>
      <c r="F260" s="32" t="s">
        <v>1159</v>
      </c>
      <c r="G260" s="2"/>
      <c r="H260" s="28">
        <f>SUBTOTAL(9,H259:H259)</f>
        <v>25</v>
      </c>
      <c r="I260" s="28">
        <f>SUBTOTAL(9,I259:I259)</f>
        <v>468</v>
      </c>
      <c r="J260" s="28">
        <f>SUBTOTAL(9,J259:J259)</f>
        <v>2311</v>
      </c>
      <c r="K260" s="28">
        <f>SUBTOTAL(9,K259:K259)</f>
        <v>625</v>
      </c>
      <c r="L260" s="28">
        <f>SUBTOTAL(9,L259:L259)</f>
        <v>360</v>
      </c>
      <c r="M260" s="29">
        <f t="shared" si="9"/>
        <v>6.3315068493150681</v>
      </c>
      <c r="N260" s="29">
        <f t="shared" si="10"/>
        <v>4.9380341880341883</v>
      </c>
      <c r="O260" s="29">
        <f t="shared" si="11"/>
        <v>25.326027397260269</v>
      </c>
    </row>
    <row r="261" spans="1:15" outlineLevel="1" x14ac:dyDescent="0.25">
      <c r="A261" s="3"/>
      <c r="B261" s="19" t="str">
        <f>CONCATENATE("COUNTY - ",A262)</f>
        <v>COUNTY - EASTLAND</v>
      </c>
      <c r="D261" s="3" t="s">
        <v>4</v>
      </c>
      <c r="E261" s="2"/>
      <c r="F261" s="32"/>
      <c r="G261" s="2"/>
      <c r="H261" s="13"/>
      <c r="I261" s="13"/>
      <c r="J261" s="13"/>
      <c r="K261" s="13"/>
      <c r="L261" s="13"/>
    </row>
    <row r="262" spans="1:15" outlineLevel="2" x14ac:dyDescent="0.25">
      <c r="A262" s="1" t="s">
        <v>343</v>
      </c>
      <c r="B262" s="1" t="s">
        <v>344</v>
      </c>
      <c r="C262" s="1" t="s">
        <v>345</v>
      </c>
      <c r="E262" s="2" t="s">
        <v>1161</v>
      </c>
      <c r="F262" s="32"/>
      <c r="G262" s="2">
        <v>365</v>
      </c>
      <c r="H262" s="13">
        <v>19</v>
      </c>
      <c r="I262" s="13">
        <v>684</v>
      </c>
      <c r="J262" s="13">
        <v>2060</v>
      </c>
      <c r="K262" s="13">
        <v>547</v>
      </c>
      <c r="L262" s="13">
        <v>200</v>
      </c>
      <c r="M262" s="12">
        <f t="shared" si="9"/>
        <v>5.6438356164383565</v>
      </c>
      <c r="N262" s="12">
        <f t="shared" si="10"/>
        <v>3.0116959064327484</v>
      </c>
      <c r="O262" s="12">
        <f t="shared" si="11"/>
        <v>29.704397981254509</v>
      </c>
    </row>
    <row r="263" spans="1:15" outlineLevel="1" x14ac:dyDescent="0.25">
      <c r="A263" s="3" t="s">
        <v>1014</v>
      </c>
      <c r="E263" s="2"/>
      <c r="F263" s="32" t="s">
        <v>1159</v>
      </c>
      <c r="G263" s="2"/>
      <c r="H263" s="28">
        <f>SUBTOTAL(9,H262:H262)</f>
        <v>19</v>
      </c>
      <c r="I263" s="28">
        <f>SUBTOTAL(9,I262:I262)</f>
        <v>684</v>
      </c>
      <c r="J263" s="28">
        <f>SUBTOTAL(9,J262:J262)</f>
        <v>2060</v>
      </c>
      <c r="K263" s="28">
        <f>SUBTOTAL(9,K262:K262)</f>
        <v>547</v>
      </c>
      <c r="L263" s="28">
        <f>SUBTOTAL(9,L262:L262)</f>
        <v>200</v>
      </c>
      <c r="M263" s="29">
        <f t="shared" si="9"/>
        <v>5.6438356164383565</v>
      </c>
      <c r="N263" s="29">
        <f t="shared" si="10"/>
        <v>3.0116959064327484</v>
      </c>
      <c r="O263" s="29">
        <f t="shared" si="11"/>
        <v>29.704397981254509</v>
      </c>
    </row>
    <row r="264" spans="1:15" outlineLevel="1" x14ac:dyDescent="0.25">
      <c r="A264" s="3"/>
      <c r="B264" s="19" t="str">
        <f>CONCATENATE("COUNTY - ",A265)</f>
        <v>COUNTY - ECTOR</v>
      </c>
      <c r="D264" s="3" t="s">
        <v>6</v>
      </c>
      <c r="E264" s="2"/>
      <c r="F264" s="32"/>
      <c r="G264" s="2"/>
      <c r="H264" s="13"/>
      <c r="I264" s="13"/>
      <c r="J264" s="13"/>
      <c r="K264" s="13"/>
      <c r="L264" s="13"/>
    </row>
    <row r="265" spans="1:15" outlineLevel="2" x14ac:dyDescent="0.25">
      <c r="A265" s="1" t="s">
        <v>346</v>
      </c>
      <c r="B265" s="1" t="s">
        <v>350</v>
      </c>
      <c r="C265" s="1" t="s">
        <v>348</v>
      </c>
      <c r="E265" s="2" t="s">
        <v>1162</v>
      </c>
      <c r="F265" s="32"/>
      <c r="G265" s="2">
        <v>365</v>
      </c>
      <c r="H265" s="13">
        <v>25</v>
      </c>
      <c r="I265" s="13">
        <v>240</v>
      </c>
      <c r="J265" s="13">
        <v>7042</v>
      </c>
      <c r="K265" s="13">
        <v>4679</v>
      </c>
      <c r="L265" s="13">
        <v>0</v>
      </c>
      <c r="M265" s="12">
        <f t="shared" si="9"/>
        <v>19.293150684931508</v>
      </c>
      <c r="N265" s="12">
        <f t="shared" si="10"/>
        <v>29.341666666666665</v>
      </c>
      <c r="O265" s="12">
        <f t="shared" si="11"/>
        <v>77.172602739726031</v>
      </c>
    </row>
    <row r="266" spans="1:15" outlineLevel="2" x14ac:dyDescent="0.25">
      <c r="A266" s="1" t="s">
        <v>346</v>
      </c>
      <c r="B266" s="1" t="s">
        <v>347</v>
      </c>
      <c r="C266" s="1" t="s">
        <v>348</v>
      </c>
      <c r="E266" s="2" t="s">
        <v>1161</v>
      </c>
      <c r="F266" s="32"/>
      <c r="G266" s="2">
        <v>365</v>
      </c>
      <c r="H266" s="13">
        <v>361</v>
      </c>
      <c r="I266" s="13">
        <v>13073</v>
      </c>
      <c r="J266" s="13">
        <v>66719</v>
      </c>
      <c r="K266" s="13">
        <v>29266</v>
      </c>
      <c r="L266" s="13">
        <v>11652</v>
      </c>
      <c r="M266" s="12">
        <f t="shared" si="9"/>
        <v>182.7917808219178</v>
      </c>
      <c r="N266" s="12">
        <f t="shared" si="10"/>
        <v>5.1035722481450314</v>
      </c>
      <c r="O266" s="12">
        <f t="shared" si="11"/>
        <v>50.634842332941219</v>
      </c>
    </row>
    <row r="267" spans="1:15" outlineLevel="2" x14ac:dyDescent="0.25">
      <c r="A267" s="1" t="s">
        <v>346</v>
      </c>
      <c r="B267" s="1" t="s">
        <v>349</v>
      </c>
      <c r="C267" s="1" t="s">
        <v>348</v>
      </c>
      <c r="E267" s="2" t="s">
        <v>1163</v>
      </c>
      <c r="F267" s="32"/>
      <c r="G267" s="2">
        <v>365</v>
      </c>
      <c r="H267" s="13">
        <v>112</v>
      </c>
      <c r="I267" s="13">
        <v>5832</v>
      </c>
      <c r="J267" s="13">
        <v>21352</v>
      </c>
      <c r="K267" s="13">
        <v>5499</v>
      </c>
      <c r="L267" s="13">
        <v>3238</v>
      </c>
      <c r="M267" s="12">
        <f t="shared" si="9"/>
        <v>58.4986301369863</v>
      </c>
      <c r="N267" s="12">
        <f t="shared" si="10"/>
        <v>3.6611796982167353</v>
      </c>
      <c r="O267" s="12">
        <f t="shared" si="11"/>
        <v>52.230919765166341</v>
      </c>
    </row>
    <row r="268" spans="1:15" outlineLevel="1" x14ac:dyDescent="0.25">
      <c r="A268" s="3" t="s">
        <v>1015</v>
      </c>
      <c r="E268" s="2"/>
      <c r="F268" s="32" t="s">
        <v>1159</v>
      </c>
      <c r="G268" s="2"/>
      <c r="H268" s="28">
        <f>SUBTOTAL(9,H265:H267)</f>
        <v>498</v>
      </c>
      <c r="I268" s="28">
        <f>SUBTOTAL(9,I265:I267)</f>
        <v>19145</v>
      </c>
      <c r="J268" s="28">
        <f>SUBTOTAL(9,J265:J267)</f>
        <v>95113</v>
      </c>
      <c r="K268" s="28">
        <f>SUBTOTAL(9,K265:K267)</f>
        <v>39444</v>
      </c>
      <c r="L268" s="28">
        <f>SUBTOTAL(9,L265:L267)</f>
        <v>14890</v>
      </c>
      <c r="M268" s="29">
        <f t="shared" si="9"/>
        <v>260.58356164383559</v>
      </c>
      <c r="N268" s="29">
        <f t="shared" si="10"/>
        <v>4.968033429093758</v>
      </c>
      <c r="O268" s="29">
        <f t="shared" si="11"/>
        <v>52.326016394344499</v>
      </c>
    </row>
    <row r="269" spans="1:15" outlineLevel="1" x14ac:dyDescent="0.25">
      <c r="A269" s="3"/>
      <c r="B269" s="19" t="str">
        <f>CONCATENATE("COUNTY - ",A270)</f>
        <v>COUNTY - EL PASO</v>
      </c>
      <c r="D269" s="3" t="s">
        <v>6</v>
      </c>
      <c r="E269" s="2"/>
      <c r="F269" s="32"/>
      <c r="G269" s="2"/>
      <c r="H269" s="13"/>
      <c r="I269" s="13"/>
      <c r="J269" s="13"/>
      <c r="K269" s="13"/>
      <c r="L269" s="13"/>
    </row>
    <row r="270" spans="1:15" outlineLevel="2" x14ac:dyDescent="0.25">
      <c r="A270" s="1" t="s">
        <v>27</v>
      </c>
      <c r="B270" s="1" t="s">
        <v>365</v>
      </c>
      <c r="C270" s="1" t="s">
        <v>28</v>
      </c>
      <c r="E270" s="2" t="s">
        <v>1162</v>
      </c>
      <c r="F270" s="32"/>
      <c r="G270" s="2">
        <v>365</v>
      </c>
      <c r="H270" s="13">
        <v>73</v>
      </c>
      <c r="I270" s="13">
        <v>4442</v>
      </c>
      <c r="J270" s="13">
        <v>26669</v>
      </c>
      <c r="K270" s="13">
        <v>2</v>
      </c>
      <c r="L270" s="13">
        <v>17154</v>
      </c>
      <c r="M270" s="12">
        <f t="shared" si="9"/>
        <v>73.06575342465753</v>
      </c>
      <c r="N270" s="12">
        <f t="shared" si="10"/>
        <v>6.0038271049076997</v>
      </c>
      <c r="O270" s="12">
        <f t="shared" si="11"/>
        <v>100.09007318446237</v>
      </c>
    </row>
    <row r="271" spans="1:15" outlineLevel="2" x14ac:dyDescent="0.25">
      <c r="A271" s="1" t="s">
        <v>27</v>
      </c>
      <c r="B271" s="1" t="s">
        <v>363</v>
      </c>
      <c r="C271" s="1" t="s">
        <v>28</v>
      </c>
      <c r="E271" s="2" t="s">
        <v>1163</v>
      </c>
      <c r="F271" s="32"/>
      <c r="G271" s="2">
        <v>365</v>
      </c>
      <c r="H271" s="13">
        <v>33</v>
      </c>
      <c r="I271" s="13">
        <v>123</v>
      </c>
      <c r="J271" s="13">
        <v>4077</v>
      </c>
      <c r="K271" s="13">
        <v>1156</v>
      </c>
      <c r="L271" s="13">
        <v>0</v>
      </c>
      <c r="M271" s="12">
        <f t="shared" si="9"/>
        <v>11.169863013698631</v>
      </c>
      <c r="N271" s="12">
        <f t="shared" si="10"/>
        <v>33.146341463414636</v>
      </c>
      <c r="O271" s="12">
        <f t="shared" si="11"/>
        <v>33.848069738480703</v>
      </c>
    </row>
    <row r="272" spans="1:15" outlineLevel="2" x14ac:dyDescent="0.25">
      <c r="A272" s="1" t="s">
        <v>27</v>
      </c>
      <c r="B272" s="1" t="s">
        <v>362</v>
      </c>
      <c r="C272" s="1" t="s">
        <v>28</v>
      </c>
      <c r="E272" s="2" t="s">
        <v>1163</v>
      </c>
      <c r="F272" s="32"/>
      <c r="G272" s="2">
        <v>365</v>
      </c>
      <c r="H272" s="13">
        <v>42</v>
      </c>
      <c r="I272" s="13">
        <v>417</v>
      </c>
      <c r="J272" s="13">
        <v>11107</v>
      </c>
      <c r="K272" s="13">
        <v>5494</v>
      </c>
      <c r="L272" s="13">
        <v>1906</v>
      </c>
      <c r="M272" s="12">
        <f t="shared" si="9"/>
        <v>30.43013698630137</v>
      </c>
      <c r="N272" s="12">
        <f t="shared" si="10"/>
        <v>26.635491606714627</v>
      </c>
      <c r="O272" s="12">
        <f t="shared" si="11"/>
        <v>72.452707110241349</v>
      </c>
    </row>
    <row r="273" spans="1:15" outlineLevel="2" x14ac:dyDescent="0.25">
      <c r="A273" s="1" t="s">
        <v>27</v>
      </c>
      <c r="B273" s="1" t="s">
        <v>360</v>
      </c>
      <c r="C273" s="1" t="s">
        <v>28</v>
      </c>
      <c r="E273" s="2" t="s">
        <v>1163</v>
      </c>
      <c r="F273" s="32"/>
      <c r="G273" s="2">
        <v>365</v>
      </c>
      <c r="H273" s="13">
        <v>585</v>
      </c>
      <c r="I273" s="13">
        <v>30406</v>
      </c>
      <c r="J273" s="13">
        <v>147253</v>
      </c>
      <c r="K273" s="13">
        <v>74176</v>
      </c>
      <c r="L273" s="13">
        <v>26274</v>
      </c>
      <c r="M273" s="12">
        <f t="shared" si="9"/>
        <v>403.43287671232878</v>
      </c>
      <c r="N273" s="12">
        <f t="shared" si="10"/>
        <v>4.8428928500953763</v>
      </c>
      <c r="O273" s="12">
        <f t="shared" si="11"/>
        <v>68.962884908090388</v>
      </c>
    </row>
    <row r="274" spans="1:15" outlineLevel="2" x14ac:dyDescent="0.25">
      <c r="A274" s="1" t="s">
        <v>27</v>
      </c>
      <c r="B274" s="1" t="s">
        <v>369</v>
      </c>
      <c r="C274" s="1" t="s">
        <v>28</v>
      </c>
      <c r="E274" s="2" t="s">
        <v>1163</v>
      </c>
      <c r="F274" s="32"/>
      <c r="G274" s="2">
        <v>365</v>
      </c>
      <c r="H274" s="13">
        <v>42</v>
      </c>
      <c r="I274" s="13">
        <v>817</v>
      </c>
      <c r="J274" s="13">
        <v>10204</v>
      </c>
      <c r="K274" s="13">
        <v>7242</v>
      </c>
      <c r="L274" s="13">
        <v>0</v>
      </c>
      <c r="M274" s="12">
        <f t="shared" si="9"/>
        <v>27.956164383561642</v>
      </c>
      <c r="N274" s="12">
        <f t="shared" si="10"/>
        <v>12.489596083231334</v>
      </c>
      <c r="O274" s="12">
        <f t="shared" si="11"/>
        <v>66.562296151337236</v>
      </c>
    </row>
    <row r="275" spans="1:15" outlineLevel="2" x14ac:dyDescent="0.25">
      <c r="A275" s="1" t="s">
        <v>27</v>
      </c>
      <c r="B275" s="1" t="s">
        <v>367</v>
      </c>
      <c r="C275" s="1" t="s">
        <v>368</v>
      </c>
      <c r="E275" s="2" t="s">
        <v>1163</v>
      </c>
      <c r="F275" s="32"/>
      <c r="G275" s="2">
        <v>365</v>
      </c>
      <c r="H275" s="13">
        <v>16</v>
      </c>
      <c r="I275" s="13">
        <v>548</v>
      </c>
      <c r="J275" s="13">
        <v>1204</v>
      </c>
      <c r="K275" s="13">
        <v>632</v>
      </c>
      <c r="L275" s="13">
        <v>134</v>
      </c>
      <c r="M275" s="12">
        <f t="shared" si="9"/>
        <v>3.2986301369863016</v>
      </c>
      <c r="N275" s="12">
        <f t="shared" si="10"/>
        <v>2.1970802919708028</v>
      </c>
      <c r="O275" s="12">
        <f t="shared" si="11"/>
        <v>20.616438356164384</v>
      </c>
    </row>
    <row r="276" spans="1:15" outlineLevel="2" x14ac:dyDescent="0.25">
      <c r="A276" s="1" t="s">
        <v>27</v>
      </c>
      <c r="B276" s="1" t="s">
        <v>364</v>
      </c>
      <c r="C276" s="1" t="s">
        <v>28</v>
      </c>
      <c r="E276" s="2" t="s">
        <v>1163</v>
      </c>
      <c r="F276" s="32"/>
      <c r="G276" s="2">
        <v>365</v>
      </c>
      <c r="H276" s="13">
        <v>218</v>
      </c>
      <c r="I276" s="13">
        <v>14080</v>
      </c>
      <c r="J276" s="13">
        <v>69471</v>
      </c>
      <c r="K276" s="13">
        <v>37354</v>
      </c>
      <c r="L276" s="13">
        <v>10087</v>
      </c>
      <c r="M276" s="12">
        <f t="shared" si="9"/>
        <v>190.33150684931508</v>
      </c>
      <c r="N276" s="12">
        <f t="shared" si="10"/>
        <v>4.934019886363636</v>
      </c>
      <c r="O276" s="12">
        <f t="shared" si="11"/>
        <v>87.308030664823434</v>
      </c>
    </row>
    <row r="277" spans="1:15" outlineLevel="2" x14ac:dyDescent="0.25">
      <c r="A277" s="1" t="s">
        <v>27</v>
      </c>
      <c r="B277" s="1" t="s">
        <v>359</v>
      </c>
      <c r="C277" s="1" t="s">
        <v>28</v>
      </c>
      <c r="E277" s="2" t="s">
        <v>1163</v>
      </c>
      <c r="F277" s="32"/>
      <c r="G277" s="2">
        <v>365</v>
      </c>
      <c r="H277" s="13">
        <v>289</v>
      </c>
      <c r="I277" s="13">
        <v>12114</v>
      </c>
      <c r="J277" s="13">
        <v>54760</v>
      </c>
      <c r="K277" s="13">
        <v>21443</v>
      </c>
      <c r="L277" s="13">
        <v>16235</v>
      </c>
      <c r="M277" s="12">
        <f t="shared" si="9"/>
        <v>150.02739726027397</v>
      </c>
      <c r="N277" s="12">
        <f t="shared" si="10"/>
        <v>4.5203896318309393</v>
      </c>
      <c r="O277" s="12">
        <f t="shared" si="11"/>
        <v>51.912594207707251</v>
      </c>
    </row>
    <row r="278" spans="1:15" outlineLevel="2" x14ac:dyDescent="0.25">
      <c r="A278" s="1" t="s">
        <v>27</v>
      </c>
      <c r="B278" s="1" t="s">
        <v>361</v>
      </c>
      <c r="C278" s="1" t="s">
        <v>28</v>
      </c>
      <c r="E278" s="2" t="s">
        <v>1163</v>
      </c>
      <c r="F278" s="32"/>
      <c r="G278" s="2">
        <v>365</v>
      </c>
      <c r="H278" s="13">
        <v>306</v>
      </c>
      <c r="I278" s="13">
        <v>8260</v>
      </c>
      <c r="J278" s="13">
        <v>48237</v>
      </c>
      <c r="K278" s="13">
        <v>31751</v>
      </c>
      <c r="L278" s="13">
        <v>3537</v>
      </c>
      <c r="M278" s="12">
        <f t="shared" si="9"/>
        <v>132.15616438356165</v>
      </c>
      <c r="N278" s="12">
        <f t="shared" si="10"/>
        <v>5.8398305084745763</v>
      </c>
      <c r="O278" s="12">
        <f t="shared" si="11"/>
        <v>43.188289014235828</v>
      </c>
    </row>
    <row r="279" spans="1:15" outlineLevel="2" x14ac:dyDescent="0.25">
      <c r="A279" s="1" t="s">
        <v>27</v>
      </c>
      <c r="B279" s="1" t="s">
        <v>366</v>
      </c>
      <c r="C279" s="1" t="s">
        <v>28</v>
      </c>
      <c r="E279" s="2" t="s">
        <v>1163</v>
      </c>
      <c r="F279" s="32"/>
      <c r="G279" s="2">
        <v>365</v>
      </c>
      <c r="H279" s="13">
        <v>108</v>
      </c>
      <c r="I279" s="13">
        <v>6108</v>
      </c>
      <c r="J279" s="13">
        <v>23941</v>
      </c>
      <c r="K279" s="13">
        <v>13294</v>
      </c>
      <c r="L279" s="13">
        <v>3318</v>
      </c>
      <c r="M279" s="12">
        <f t="shared" si="9"/>
        <v>65.591780821917808</v>
      </c>
      <c r="N279" s="12">
        <f t="shared" si="10"/>
        <v>3.9196136214800261</v>
      </c>
      <c r="O279" s="12">
        <f t="shared" si="11"/>
        <v>60.733130390664634</v>
      </c>
    </row>
    <row r="280" spans="1:15" outlineLevel="2" x14ac:dyDescent="0.25">
      <c r="A280" s="1" t="s">
        <v>27</v>
      </c>
      <c r="B280" s="1" t="s">
        <v>358</v>
      </c>
      <c r="C280" s="1" t="s">
        <v>28</v>
      </c>
      <c r="E280" s="2" t="s">
        <v>1161</v>
      </c>
      <c r="F280" s="32"/>
      <c r="G280" s="2">
        <v>365</v>
      </c>
      <c r="H280" s="13">
        <v>308</v>
      </c>
      <c r="I280" s="13">
        <v>16855</v>
      </c>
      <c r="J280" s="13">
        <v>96205</v>
      </c>
      <c r="K280" s="13">
        <v>31540</v>
      </c>
      <c r="L280" s="13">
        <v>17343</v>
      </c>
      <c r="M280" s="12">
        <f t="shared" si="9"/>
        <v>263.57534246575341</v>
      </c>
      <c r="N280" s="12">
        <f t="shared" si="10"/>
        <v>5.7078018392168497</v>
      </c>
      <c r="O280" s="12">
        <f t="shared" si="11"/>
        <v>85.576409891478377</v>
      </c>
    </row>
    <row r="281" spans="1:15" outlineLevel="1" x14ac:dyDescent="0.25">
      <c r="A281" s="3" t="s">
        <v>1016</v>
      </c>
      <c r="B281" s="15"/>
      <c r="C281" s="15"/>
      <c r="D281" s="14"/>
      <c r="E281" s="16"/>
      <c r="F281" s="33" t="s">
        <v>1159</v>
      </c>
      <c r="G281" s="16"/>
      <c r="H281" s="26">
        <f>SUBTOTAL(9,H270:H280)</f>
        <v>2020</v>
      </c>
      <c r="I281" s="26">
        <f>SUBTOTAL(9,I270:I280)</f>
        <v>94170</v>
      </c>
      <c r="J281" s="26">
        <f>SUBTOTAL(9,J270:J280)</f>
        <v>493128</v>
      </c>
      <c r="K281" s="26">
        <f>SUBTOTAL(9,K270:K280)</f>
        <v>224084</v>
      </c>
      <c r="L281" s="26">
        <f>SUBTOTAL(9,L270:L280)</f>
        <v>95988</v>
      </c>
      <c r="M281" s="27">
        <f t="shared" si="9"/>
        <v>1351.0356164383561</v>
      </c>
      <c r="N281" s="27">
        <f t="shared" si="10"/>
        <v>5.2365721567378145</v>
      </c>
      <c r="O281" s="27">
        <f t="shared" si="11"/>
        <v>66.882951308829504</v>
      </c>
    </row>
    <row r="282" spans="1:15" outlineLevel="1" x14ac:dyDescent="0.25">
      <c r="A282" s="3"/>
      <c r="B282" s="19" t="str">
        <f>CONCATENATE("COUNTY - ",A283)</f>
        <v>COUNTY - ELLIS</v>
      </c>
      <c r="D282" s="3" t="s">
        <v>6</v>
      </c>
      <c r="E282" s="2"/>
      <c r="F282" s="32"/>
      <c r="G282" s="2"/>
      <c r="H282" s="13"/>
      <c r="I282" s="13"/>
      <c r="J282" s="13"/>
      <c r="K282" s="13"/>
      <c r="L282" s="13"/>
    </row>
    <row r="283" spans="1:15" outlineLevel="2" x14ac:dyDescent="0.25">
      <c r="A283" s="1" t="s">
        <v>351</v>
      </c>
      <c r="B283" s="1" t="s">
        <v>354</v>
      </c>
      <c r="C283" s="1" t="s">
        <v>355</v>
      </c>
      <c r="E283" s="2" t="s">
        <v>1162</v>
      </c>
      <c r="F283" s="32"/>
      <c r="G283" s="2">
        <v>365</v>
      </c>
      <c r="H283" s="13">
        <v>128</v>
      </c>
      <c r="I283" s="13">
        <v>8685</v>
      </c>
      <c r="J283" s="13">
        <v>37418</v>
      </c>
      <c r="K283" s="13">
        <v>22173</v>
      </c>
      <c r="L283" s="13">
        <v>3213</v>
      </c>
      <c r="M283" s="12">
        <f t="shared" si="9"/>
        <v>102.51506849315068</v>
      </c>
      <c r="N283" s="12">
        <f t="shared" si="10"/>
        <v>4.3083477259643059</v>
      </c>
      <c r="O283" s="12">
        <f t="shared" si="11"/>
        <v>80.089897260273972</v>
      </c>
    </row>
    <row r="284" spans="1:15" outlineLevel="2" x14ac:dyDescent="0.25">
      <c r="A284" s="1" t="s">
        <v>351</v>
      </c>
      <c r="B284" s="1" t="s">
        <v>352</v>
      </c>
      <c r="C284" s="1" t="s">
        <v>353</v>
      </c>
      <c r="E284" s="2" t="s">
        <v>1163</v>
      </c>
      <c r="F284" s="32"/>
      <c r="G284" s="2">
        <v>365</v>
      </c>
      <c r="H284" s="13">
        <v>58</v>
      </c>
      <c r="I284" s="13">
        <v>323</v>
      </c>
      <c r="J284" s="13">
        <v>1023</v>
      </c>
      <c r="K284" s="13">
        <v>628</v>
      </c>
      <c r="L284" s="13">
        <v>59</v>
      </c>
      <c r="M284" s="12">
        <f t="shared" si="9"/>
        <v>2.8027397260273972</v>
      </c>
      <c r="N284" s="12">
        <f t="shared" si="10"/>
        <v>3.1671826625386998</v>
      </c>
      <c r="O284" s="12">
        <f t="shared" si="11"/>
        <v>4.8323098724610301</v>
      </c>
    </row>
    <row r="285" spans="1:15" outlineLevel="2" x14ac:dyDescent="0.25">
      <c r="A285" s="1" t="s">
        <v>351</v>
      </c>
      <c r="B285" s="1" t="s">
        <v>356</v>
      </c>
      <c r="C285" s="1" t="s">
        <v>357</v>
      </c>
      <c r="E285" s="2" t="s">
        <v>1162</v>
      </c>
      <c r="F285" s="32"/>
      <c r="G285" s="2">
        <v>365</v>
      </c>
      <c r="H285" s="13">
        <v>46</v>
      </c>
      <c r="I285" s="13">
        <v>1905</v>
      </c>
      <c r="J285" s="13">
        <v>7626</v>
      </c>
      <c r="K285" s="13">
        <v>4073</v>
      </c>
      <c r="L285" s="13">
        <v>578</v>
      </c>
      <c r="M285" s="12">
        <f t="shared" si="9"/>
        <v>20.893150684931506</v>
      </c>
      <c r="N285" s="12">
        <f t="shared" si="10"/>
        <v>4.0031496062992122</v>
      </c>
      <c r="O285" s="12">
        <f t="shared" si="11"/>
        <v>45.41989279332936</v>
      </c>
    </row>
    <row r="286" spans="1:15" outlineLevel="1" x14ac:dyDescent="0.25">
      <c r="A286" s="3" t="s">
        <v>1017</v>
      </c>
      <c r="E286" s="2"/>
      <c r="F286" s="32" t="s">
        <v>1159</v>
      </c>
      <c r="G286" s="2"/>
      <c r="H286" s="28">
        <f>SUBTOTAL(9,H283:H285)</f>
        <v>232</v>
      </c>
      <c r="I286" s="28">
        <f>SUBTOTAL(9,I283:I285)</f>
        <v>10913</v>
      </c>
      <c r="J286" s="28">
        <f>SUBTOTAL(9,J283:J285)</f>
        <v>46067</v>
      </c>
      <c r="K286" s="28">
        <f>SUBTOTAL(9,K283:K285)</f>
        <v>26874</v>
      </c>
      <c r="L286" s="28">
        <f>SUBTOTAL(9,L283:L285)</f>
        <v>3850</v>
      </c>
      <c r="M286" s="29">
        <f t="shared" si="9"/>
        <v>126.21095890410959</v>
      </c>
      <c r="N286" s="29">
        <f t="shared" si="10"/>
        <v>4.2212957023733164</v>
      </c>
      <c r="O286" s="29">
        <f t="shared" si="11"/>
        <v>54.401275389702406</v>
      </c>
    </row>
    <row r="287" spans="1:15" outlineLevel="1" x14ac:dyDescent="0.25">
      <c r="A287" s="3"/>
      <c r="B287" s="19" t="str">
        <f>CONCATENATE("COUNTY - ",A288)</f>
        <v>COUNTY - ERATH</v>
      </c>
      <c r="D287" s="3" t="s">
        <v>4</v>
      </c>
      <c r="E287" s="2"/>
      <c r="F287" s="32"/>
      <c r="G287" s="2"/>
      <c r="H287" s="13"/>
      <c r="I287" s="13"/>
      <c r="J287" s="13"/>
      <c r="K287" s="13"/>
      <c r="L287" s="13"/>
    </row>
    <row r="288" spans="1:15" outlineLevel="2" x14ac:dyDescent="0.25">
      <c r="A288" s="1" t="s">
        <v>370</v>
      </c>
      <c r="B288" s="1" t="s">
        <v>371</v>
      </c>
      <c r="C288" s="1" t="s">
        <v>372</v>
      </c>
      <c r="E288" s="2" t="s">
        <v>1162</v>
      </c>
      <c r="F288" s="32"/>
      <c r="G288" s="2">
        <v>365</v>
      </c>
      <c r="H288" s="13">
        <v>47</v>
      </c>
      <c r="I288" s="13">
        <v>1579</v>
      </c>
      <c r="J288" s="13">
        <v>3945</v>
      </c>
      <c r="K288" s="13">
        <v>2137</v>
      </c>
      <c r="L288" s="13">
        <v>608</v>
      </c>
      <c r="M288" s="12">
        <f t="shared" si="9"/>
        <v>10.808219178082192</v>
      </c>
      <c r="N288" s="12">
        <f t="shared" si="10"/>
        <v>2.4984167194426852</v>
      </c>
      <c r="O288" s="12">
        <f t="shared" si="11"/>
        <v>22.996211017196153</v>
      </c>
    </row>
    <row r="289" spans="1:15" outlineLevel="1" x14ac:dyDescent="0.25">
      <c r="A289" s="3" t="s">
        <v>1018</v>
      </c>
      <c r="E289" s="2"/>
      <c r="F289" s="32" t="s">
        <v>1159</v>
      </c>
      <c r="G289" s="2"/>
      <c r="H289" s="28">
        <f>SUBTOTAL(9,H288:H288)</f>
        <v>47</v>
      </c>
      <c r="I289" s="28">
        <f>SUBTOTAL(9,I288:I288)</f>
        <v>1579</v>
      </c>
      <c r="J289" s="28">
        <f>SUBTOTAL(9,J288:J288)</f>
        <v>3945</v>
      </c>
      <c r="K289" s="28">
        <f>SUBTOTAL(9,K288:K288)</f>
        <v>2137</v>
      </c>
      <c r="L289" s="28">
        <f>SUBTOTAL(9,L288:L288)</f>
        <v>608</v>
      </c>
      <c r="M289" s="29">
        <f t="shared" si="9"/>
        <v>10.808219178082192</v>
      </c>
      <c r="N289" s="29">
        <f t="shared" si="10"/>
        <v>2.4984167194426852</v>
      </c>
      <c r="O289" s="29">
        <f t="shared" si="11"/>
        <v>22.996211017196153</v>
      </c>
    </row>
    <row r="290" spans="1:15" outlineLevel="1" x14ac:dyDescent="0.25">
      <c r="A290" s="3"/>
      <c r="B290" s="19" t="str">
        <f>CONCATENATE("COUNTY - ",A291)</f>
        <v>COUNTY - FALLS</v>
      </c>
      <c r="D290" s="3" t="s">
        <v>4</v>
      </c>
      <c r="E290" s="2"/>
      <c r="F290" s="32"/>
      <c r="G290" s="2"/>
      <c r="H290" s="13"/>
      <c r="I290" s="13"/>
      <c r="J290" s="13"/>
      <c r="K290" s="13"/>
      <c r="L290" s="13"/>
    </row>
    <row r="291" spans="1:15" outlineLevel="2" x14ac:dyDescent="0.25">
      <c r="A291" s="1" t="s">
        <v>373</v>
      </c>
      <c r="B291" s="1" t="s">
        <v>374</v>
      </c>
      <c r="C291" s="1" t="s">
        <v>375</v>
      </c>
      <c r="E291" s="2" t="s">
        <v>1162</v>
      </c>
      <c r="F291" s="32"/>
      <c r="G291" s="2">
        <v>365</v>
      </c>
      <c r="H291" s="13">
        <v>0</v>
      </c>
      <c r="I291" s="13">
        <v>22</v>
      </c>
      <c r="J291" s="13">
        <v>66</v>
      </c>
      <c r="K291" s="13">
        <v>48</v>
      </c>
      <c r="L291" s="13">
        <v>1</v>
      </c>
      <c r="M291" s="12">
        <f t="shared" si="9"/>
        <v>0.18082191780821918</v>
      </c>
      <c r="N291" s="12">
        <f t="shared" si="10"/>
        <v>3</v>
      </c>
      <c r="O291" s="12">
        <v>0</v>
      </c>
    </row>
    <row r="292" spans="1:15" outlineLevel="1" x14ac:dyDescent="0.25">
      <c r="A292" s="3" t="s">
        <v>1019</v>
      </c>
      <c r="E292" s="2"/>
      <c r="F292" s="32" t="s">
        <v>1159</v>
      </c>
      <c r="G292" s="2"/>
      <c r="H292" s="28">
        <f>SUBTOTAL(9,H291:H291)</f>
        <v>0</v>
      </c>
      <c r="I292" s="28">
        <f>SUBTOTAL(9,I291:I291)</f>
        <v>22</v>
      </c>
      <c r="J292" s="28">
        <f>SUBTOTAL(9,J291:J291)</f>
        <v>66</v>
      </c>
      <c r="K292" s="28">
        <f>SUBTOTAL(9,K291:K291)</f>
        <v>48</v>
      </c>
      <c r="L292" s="28">
        <f>SUBTOTAL(9,L291:L291)</f>
        <v>1</v>
      </c>
      <c r="M292" s="29">
        <f t="shared" si="9"/>
        <v>0.18082191780821918</v>
      </c>
      <c r="N292" s="29">
        <f t="shared" si="10"/>
        <v>3</v>
      </c>
      <c r="O292" s="29">
        <v>0</v>
      </c>
    </row>
    <row r="293" spans="1:15" outlineLevel="1" x14ac:dyDescent="0.25">
      <c r="A293" s="3"/>
      <c r="B293" s="19" t="str">
        <f>CONCATENATE("COUNTY - ",A294)</f>
        <v>COUNTY - FANNIN</v>
      </c>
      <c r="D293" s="3" t="s">
        <v>4</v>
      </c>
      <c r="E293" s="2"/>
      <c r="F293" s="32"/>
      <c r="G293" s="2"/>
      <c r="H293" s="13"/>
      <c r="I293" s="13"/>
      <c r="J293" s="13"/>
      <c r="K293" s="13"/>
      <c r="L293" s="13"/>
    </row>
    <row r="294" spans="1:15" outlineLevel="2" x14ac:dyDescent="0.25">
      <c r="A294" s="1" t="s">
        <v>376</v>
      </c>
      <c r="B294" s="1" t="s">
        <v>377</v>
      </c>
      <c r="C294" s="1" t="s">
        <v>378</v>
      </c>
      <c r="E294" s="2" t="s">
        <v>1161</v>
      </c>
      <c r="F294" s="32"/>
      <c r="G294" s="2">
        <v>365</v>
      </c>
      <c r="H294" s="13">
        <v>25</v>
      </c>
      <c r="I294" s="13">
        <v>523</v>
      </c>
      <c r="J294" s="13">
        <v>4617</v>
      </c>
      <c r="K294" s="13">
        <v>3731</v>
      </c>
      <c r="L294" s="13">
        <v>80</v>
      </c>
      <c r="M294" s="12">
        <f t="shared" si="9"/>
        <v>12.64931506849315</v>
      </c>
      <c r="N294" s="12">
        <f t="shared" si="10"/>
        <v>8.8279158699808793</v>
      </c>
      <c r="O294" s="12">
        <f t="shared" si="11"/>
        <v>50.597260273972601</v>
      </c>
    </row>
    <row r="295" spans="1:15" outlineLevel="1" x14ac:dyDescent="0.25">
      <c r="A295" s="3" t="s">
        <v>1020</v>
      </c>
      <c r="E295" s="2"/>
      <c r="F295" s="32" t="s">
        <v>1159</v>
      </c>
      <c r="G295" s="2"/>
      <c r="H295" s="28">
        <f>SUBTOTAL(9,H294:H294)</f>
        <v>25</v>
      </c>
      <c r="I295" s="28">
        <f>SUBTOTAL(9,I294:I294)</f>
        <v>523</v>
      </c>
      <c r="J295" s="28">
        <f>SUBTOTAL(9,J294:J294)</f>
        <v>4617</v>
      </c>
      <c r="K295" s="28">
        <f>SUBTOTAL(9,K294:K294)</f>
        <v>3731</v>
      </c>
      <c r="L295" s="28">
        <f>SUBTOTAL(9,L294:L294)</f>
        <v>80</v>
      </c>
      <c r="M295" s="29">
        <f t="shared" si="9"/>
        <v>12.64931506849315</v>
      </c>
      <c r="N295" s="29">
        <f t="shared" si="10"/>
        <v>8.8279158699808793</v>
      </c>
      <c r="O295" s="29">
        <f t="shared" si="11"/>
        <v>50.597260273972601</v>
      </c>
    </row>
    <row r="296" spans="1:15" outlineLevel="1" x14ac:dyDescent="0.25">
      <c r="A296" s="3"/>
      <c r="B296" s="19" t="str">
        <f>CONCATENATE("COUNTY - ",A297)</f>
        <v>COUNTY - FAYETTE</v>
      </c>
      <c r="D296" s="3" t="s">
        <v>4</v>
      </c>
      <c r="E296" s="2"/>
      <c r="F296" s="32"/>
      <c r="G296" s="2"/>
      <c r="H296" s="13"/>
      <c r="I296" s="13"/>
      <c r="J296" s="13"/>
      <c r="K296" s="13"/>
      <c r="L296" s="13"/>
    </row>
    <row r="297" spans="1:15" outlineLevel="2" x14ac:dyDescent="0.25">
      <c r="A297" s="1" t="s">
        <v>379</v>
      </c>
      <c r="B297" s="1" t="s">
        <v>380</v>
      </c>
      <c r="C297" s="1" t="s">
        <v>381</v>
      </c>
      <c r="E297" s="2" t="s">
        <v>1162</v>
      </c>
      <c r="F297" s="32"/>
      <c r="G297" s="2">
        <v>365</v>
      </c>
      <c r="H297" s="13">
        <v>1</v>
      </c>
      <c r="I297" s="13">
        <v>472</v>
      </c>
      <c r="J297" s="13">
        <v>1789</v>
      </c>
      <c r="K297" s="13">
        <v>1965</v>
      </c>
      <c r="L297" s="13">
        <v>29</v>
      </c>
      <c r="M297" s="12">
        <f t="shared" si="9"/>
        <v>4.9013698630136986</v>
      </c>
      <c r="N297" s="12">
        <f t="shared" si="10"/>
        <v>3.7902542372881354</v>
      </c>
      <c r="O297" s="12">
        <f t="shared" si="11"/>
        <v>490.13698630136986</v>
      </c>
    </row>
    <row r="298" spans="1:15" outlineLevel="1" x14ac:dyDescent="0.25">
      <c r="A298" s="3" t="s">
        <v>1021</v>
      </c>
      <c r="E298" s="2"/>
      <c r="F298" s="32" t="s">
        <v>1159</v>
      </c>
      <c r="G298" s="2"/>
      <c r="H298" s="28">
        <f>SUBTOTAL(9,H297:H297)</f>
        <v>1</v>
      </c>
      <c r="I298" s="28">
        <f>SUBTOTAL(9,I297:I297)</f>
        <v>472</v>
      </c>
      <c r="J298" s="28">
        <f>SUBTOTAL(9,J297:J297)</f>
        <v>1789</v>
      </c>
      <c r="K298" s="28">
        <f>SUBTOTAL(9,K297:K297)</f>
        <v>1965</v>
      </c>
      <c r="L298" s="28">
        <f>SUBTOTAL(9,L297:L297)</f>
        <v>29</v>
      </c>
      <c r="M298" s="29">
        <f t="shared" si="9"/>
        <v>4.9013698630136986</v>
      </c>
      <c r="N298" s="29">
        <f t="shared" si="10"/>
        <v>3.7902542372881354</v>
      </c>
      <c r="O298" s="29">
        <f t="shared" si="11"/>
        <v>490.13698630136986</v>
      </c>
    </row>
    <row r="299" spans="1:15" outlineLevel="1" x14ac:dyDescent="0.25">
      <c r="A299" s="3"/>
      <c r="B299" s="19" t="str">
        <f>CONCATENATE("COUNTY - ",A300)</f>
        <v>COUNTY - FISHER</v>
      </c>
      <c r="D299" s="3" t="s">
        <v>4</v>
      </c>
      <c r="E299" s="2"/>
      <c r="F299" s="32"/>
      <c r="G299" s="2"/>
      <c r="H299" s="13"/>
      <c r="I299" s="13"/>
      <c r="J299" s="13"/>
      <c r="K299" s="13"/>
      <c r="L299" s="13"/>
    </row>
    <row r="300" spans="1:15" outlineLevel="2" x14ac:dyDescent="0.25">
      <c r="A300" s="1" t="s">
        <v>382</v>
      </c>
      <c r="B300" s="1" t="s">
        <v>383</v>
      </c>
      <c r="C300" s="1" t="s">
        <v>384</v>
      </c>
      <c r="E300" s="2" t="s">
        <v>1161</v>
      </c>
      <c r="F300" s="32"/>
      <c r="G300" s="2">
        <v>365</v>
      </c>
      <c r="H300" s="13">
        <v>14</v>
      </c>
      <c r="I300" s="13">
        <v>25</v>
      </c>
      <c r="J300" s="13">
        <v>596</v>
      </c>
      <c r="K300" s="13">
        <v>394</v>
      </c>
      <c r="L300" s="13">
        <v>3</v>
      </c>
      <c r="M300" s="12">
        <f t="shared" si="9"/>
        <v>1.6328767123287671</v>
      </c>
      <c r="N300" s="12">
        <f t="shared" si="10"/>
        <v>23.84</v>
      </c>
      <c r="O300" s="12">
        <f t="shared" si="11"/>
        <v>11.663405088062621</v>
      </c>
    </row>
    <row r="301" spans="1:15" outlineLevel="1" x14ac:dyDescent="0.25">
      <c r="A301" s="3" t="s">
        <v>1022</v>
      </c>
      <c r="E301" s="2"/>
      <c r="F301" s="32" t="s">
        <v>1159</v>
      </c>
      <c r="G301" s="2"/>
      <c r="H301" s="28">
        <f>SUBTOTAL(9,H300:H300)</f>
        <v>14</v>
      </c>
      <c r="I301" s="28">
        <f>SUBTOTAL(9,I300:I300)</f>
        <v>25</v>
      </c>
      <c r="J301" s="28">
        <f>SUBTOTAL(9,J300:J300)</f>
        <v>596</v>
      </c>
      <c r="K301" s="28">
        <f>SUBTOTAL(9,K300:K300)</f>
        <v>394</v>
      </c>
      <c r="L301" s="28">
        <f>SUBTOTAL(9,L300:L300)</f>
        <v>3</v>
      </c>
      <c r="M301" s="29">
        <f t="shared" si="9"/>
        <v>1.6328767123287671</v>
      </c>
      <c r="N301" s="29">
        <f t="shared" si="10"/>
        <v>23.84</v>
      </c>
      <c r="O301" s="29">
        <f t="shared" si="11"/>
        <v>11.663405088062621</v>
      </c>
    </row>
    <row r="302" spans="1:15" outlineLevel="1" x14ac:dyDescent="0.25">
      <c r="A302" s="3"/>
      <c r="B302" s="19" t="str">
        <f>CONCATENATE("COUNTY - ",A303)</f>
        <v>COUNTY - FLOYD</v>
      </c>
      <c r="D302" s="3" t="s">
        <v>4</v>
      </c>
      <c r="E302" s="2"/>
      <c r="F302" s="32"/>
      <c r="G302" s="2"/>
      <c r="H302" s="13"/>
      <c r="I302" s="13"/>
      <c r="J302" s="13"/>
      <c r="K302" s="13"/>
      <c r="L302" s="13"/>
    </row>
    <row r="303" spans="1:15" outlineLevel="2" x14ac:dyDescent="0.25">
      <c r="A303" s="1" t="s">
        <v>385</v>
      </c>
      <c r="B303" s="1" t="s">
        <v>386</v>
      </c>
      <c r="C303" s="1" t="s">
        <v>387</v>
      </c>
      <c r="E303" s="2" t="s">
        <v>1161</v>
      </c>
      <c r="F303" s="32"/>
      <c r="G303" s="2">
        <v>365</v>
      </c>
      <c r="H303" s="13">
        <v>25</v>
      </c>
      <c r="I303" s="13">
        <v>154</v>
      </c>
      <c r="J303" s="13">
        <v>829</v>
      </c>
      <c r="K303" s="13">
        <v>607</v>
      </c>
      <c r="L303" s="13">
        <v>0</v>
      </c>
      <c r="M303" s="12">
        <f t="shared" si="9"/>
        <v>2.2712328767123289</v>
      </c>
      <c r="N303" s="12">
        <f t="shared" si="10"/>
        <v>5.383116883116883</v>
      </c>
      <c r="O303" s="12">
        <f t="shared" si="11"/>
        <v>9.0849315068493155</v>
      </c>
    </row>
    <row r="304" spans="1:15" outlineLevel="1" x14ac:dyDescent="0.25">
      <c r="A304" s="3" t="s">
        <v>1023</v>
      </c>
      <c r="E304" s="2"/>
      <c r="F304" s="32" t="s">
        <v>1159</v>
      </c>
      <c r="G304" s="2"/>
      <c r="H304" s="28">
        <f>SUBTOTAL(9,H303:H303)</f>
        <v>25</v>
      </c>
      <c r="I304" s="28">
        <f>SUBTOTAL(9,I303:I303)</f>
        <v>154</v>
      </c>
      <c r="J304" s="28">
        <f>SUBTOTAL(9,J303:J303)</f>
        <v>829</v>
      </c>
      <c r="K304" s="28">
        <f>SUBTOTAL(9,K303:K303)</f>
        <v>607</v>
      </c>
      <c r="L304" s="28">
        <f>SUBTOTAL(9,L303:L303)</f>
        <v>0</v>
      </c>
      <c r="M304" s="29">
        <f t="shared" si="9"/>
        <v>2.2712328767123289</v>
      </c>
      <c r="N304" s="29">
        <f t="shared" si="10"/>
        <v>5.383116883116883</v>
      </c>
      <c r="O304" s="29">
        <f t="shared" si="11"/>
        <v>9.0849315068493155</v>
      </c>
    </row>
    <row r="305" spans="1:15" outlineLevel="1" x14ac:dyDescent="0.25">
      <c r="A305" s="3"/>
      <c r="B305" s="19" t="str">
        <f>CONCATENATE("COUNTY - ",A306)</f>
        <v>COUNTY - FORT BEND</v>
      </c>
      <c r="D305" s="3" t="s">
        <v>6</v>
      </c>
      <c r="E305" s="2"/>
      <c r="F305" s="32"/>
      <c r="G305" s="2"/>
      <c r="H305" s="13"/>
      <c r="I305" s="13"/>
      <c r="J305" s="13"/>
      <c r="K305" s="13"/>
      <c r="L305" s="13"/>
    </row>
    <row r="306" spans="1:15" outlineLevel="2" x14ac:dyDescent="0.25">
      <c r="A306" s="1" t="s">
        <v>29</v>
      </c>
      <c r="B306" s="1" t="s">
        <v>396</v>
      </c>
      <c r="C306" s="1" t="s">
        <v>397</v>
      </c>
      <c r="E306" s="2" t="s">
        <v>1163</v>
      </c>
      <c r="F306" s="32"/>
      <c r="G306" s="2">
        <v>365</v>
      </c>
      <c r="H306" s="13">
        <v>68</v>
      </c>
      <c r="I306" s="13">
        <v>160</v>
      </c>
      <c r="J306" s="13">
        <v>3999</v>
      </c>
      <c r="K306" s="13">
        <v>2574</v>
      </c>
      <c r="L306" s="13">
        <v>0</v>
      </c>
      <c r="M306" s="12">
        <f t="shared" si="9"/>
        <v>10.956164383561644</v>
      </c>
      <c r="N306" s="12">
        <f t="shared" si="10"/>
        <v>24.993749999999999</v>
      </c>
      <c r="O306" s="12">
        <f t="shared" si="11"/>
        <v>16.112006446414181</v>
      </c>
    </row>
    <row r="307" spans="1:15" outlineLevel="2" x14ac:dyDescent="0.25">
      <c r="A307" s="1" t="s">
        <v>29</v>
      </c>
      <c r="B307" s="1" t="s">
        <v>394</v>
      </c>
      <c r="C307" s="1" t="s">
        <v>390</v>
      </c>
      <c r="E307" s="2" t="s">
        <v>1163</v>
      </c>
      <c r="F307" s="32"/>
      <c r="G307" s="2">
        <v>365</v>
      </c>
      <c r="H307" s="13">
        <v>50</v>
      </c>
      <c r="I307" s="13">
        <v>1991</v>
      </c>
      <c r="J307" s="13">
        <v>16391</v>
      </c>
      <c r="K307" s="13">
        <v>13529</v>
      </c>
      <c r="L307" s="13">
        <v>0</v>
      </c>
      <c r="M307" s="12">
        <f t="shared" si="9"/>
        <v>44.906849315068492</v>
      </c>
      <c r="N307" s="12">
        <f t="shared" si="10"/>
        <v>8.2325464590657962</v>
      </c>
      <c r="O307" s="12">
        <f t="shared" si="11"/>
        <v>89.813698630136983</v>
      </c>
    </row>
    <row r="308" spans="1:15" outlineLevel="2" x14ac:dyDescent="0.25">
      <c r="A308" s="1" t="s">
        <v>29</v>
      </c>
      <c r="B308" s="1" t="s">
        <v>391</v>
      </c>
      <c r="C308" s="1" t="s">
        <v>390</v>
      </c>
      <c r="E308" s="2" t="s">
        <v>1162</v>
      </c>
      <c r="F308" s="32"/>
      <c r="G308" s="2">
        <v>365</v>
      </c>
      <c r="H308" s="13">
        <v>339</v>
      </c>
      <c r="I308" s="13">
        <v>20321</v>
      </c>
      <c r="J308" s="13">
        <v>91936</v>
      </c>
      <c r="K308" s="13">
        <v>57452</v>
      </c>
      <c r="L308" s="13">
        <v>3737</v>
      </c>
      <c r="M308" s="12">
        <f t="shared" si="9"/>
        <v>251.87945205479451</v>
      </c>
      <c r="N308" s="12">
        <f t="shared" si="10"/>
        <v>4.5241868018306182</v>
      </c>
      <c r="O308" s="12">
        <f t="shared" si="11"/>
        <v>74.300723319998383</v>
      </c>
    </row>
    <row r="309" spans="1:15" outlineLevel="2" x14ac:dyDescent="0.25">
      <c r="A309" s="1" t="s">
        <v>29</v>
      </c>
      <c r="B309" s="1" t="s">
        <v>393</v>
      </c>
      <c r="C309" s="1" t="s">
        <v>390</v>
      </c>
      <c r="E309" s="2" t="s">
        <v>1163</v>
      </c>
      <c r="F309" s="32"/>
      <c r="G309" s="2">
        <v>365</v>
      </c>
      <c r="H309" s="13">
        <v>91</v>
      </c>
      <c r="I309" s="13">
        <v>468</v>
      </c>
      <c r="J309" s="13">
        <v>12991</v>
      </c>
      <c r="K309" s="13">
        <v>8785</v>
      </c>
      <c r="L309" s="13">
        <v>0</v>
      </c>
      <c r="M309" s="12">
        <f t="shared" si="9"/>
        <v>35.591780821917808</v>
      </c>
      <c r="N309" s="12">
        <f t="shared" si="10"/>
        <v>27.758547008547009</v>
      </c>
      <c r="O309" s="12">
        <f t="shared" si="11"/>
        <v>39.111847057052536</v>
      </c>
    </row>
    <row r="310" spans="1:15" outlineLevel="2" x14ac:dyDescent="0.25">
      <c r="A310" s="1" t="s">
        <v>29</v>
      </c>
      <c r="B310" s="1" t="s">
        <v>389</v>
      </c>
      <c r="C310" s="1" t="s">
        <v>390</v>
      </c>
      <c r="E310" s="2" t="s">
        <v>1162</v>
      </c>
      <c r="F310" s="32"/>
      <c r="G310" s="2">
        <v>365</v>
      </c>
      <c r="H310" s="13">
        <v>179</v>
      </c>
      <c r="I310" s="13">
        <v>11348</v>
      </c>
      <c r="J310" s="13">
        <v>43188</v>
      </c>
      <c r="K310" s="13">
        <v>21729</v>
      </c>
      <c r="L310" s="13">
        <v>6679</v>
      </c>
      <c r="M310" s="12">
        <f t="shared" si="9"/>
        <v>118.32328767123288</v>
      </c>
      <c r="N310" s="12">
        <f t="shared" si="10"/>
        <v>3.8057807543179414</v>
      </c>
      <c r="O310" s="12">
        <f t="shared" si="11"/>
        <v>66.102395347057481</v>
      </c>
    </row>
    <row r="311" spans="1:15" outlineLevel="2" x14ac:dyDescent="0.25">
      <c r="A311" s="1" t="s">
        <v>29</v>
      </c>
      <c r="B311" s="1" t="s">
        <v>392</v>
      </c>
      <c r="C311" s="1" t="s">
        <v>390</v>
      </c>
      <c r="E311" s="2" t="s">
        <v>1163</v>
      </c>
      <c r="F311" s="32"/>
      <c r="G311" s="2">
        <v>365</v>
      </c>
      <c r="H311" s="13">
        <v>6</v>
      </c>
      <c r="I311" s="13">
        <v>264</v>
      </c>
      <c r="J311" s="13">
        <v>759</v>
      </c>
      <c r="K311" s="13">
        <v>129</v>
      </c>
      <c r="L311" s="13">
        <v>2</v>
      </c>
      <c r="M311" s="12">
        <f t="shared" si="9"/>
        <v>2.0794520547945203</v>
      </c>
      <c r="N311" s="12">
        <f t="shared" si="10"/>
        <v>2.875</v>
      </c>
      <c r="O311" s="12">
        <f t="shared" si="11"/>
        <v>34.657534246575338</v>
      </c>
    </row>
    <row r="312" spans="1:15" outlineLevel="2" x14ac:dyDescent="0.25">
      <c r="A312" s="1" t="s">
        <v>29</v>
      </c>
      <c r="B312" s="1" t="s">
        <v>388</v>
      </c>
      <c r="C312" s="1" t="s">
        <v>30</v>
      </c>
      <c r="E312" s="2" t="s">
        <v>1161</v>
      </c>
      <c r="F312" s="32"/>
      <c r="G312" s="2">
        <v>365</v>
      </c>
      <c r="H312" s="13">
        <v>237</v>
      </c>
      <c r="I312" s="13">
        <v>3439</v>
      </c>
      <c r="J312" s="13">
        <v>21833</v>
      </c>
      <c r="K312" s="13">
        <v>14060</v>
      </c>
      <c r="L312" s="13">
        <v>2722</v>
      </c>
      <c r="M312" s="12">
        <f t="shared" si="9"/>
        <v>59.816438356164383</v>
      </c>
      <c r="N312" s="12">
        <f t="shared" si="10"/>
        <v>6.3486478627507994</v>
      </c>
      <c r="O312" s="12">
        <f t="shared" si="11"/>
        <v>25.239003525807757</v>
      </c>
    </row>
    <row r="313" spans="1:15" outlineLevel="2" x14ac:dyDescent="0.25">
      <c r="A313" s="1" t="s">
        <v>29</v>
      </c>
      <c r="B313" s="1" t="s">
        <v>399</v>
      </c>
      <c r="C313" s="1" t="s">
        <v>390</v>
      </c>
      <c r="E313" s="2" t="s">
        <v>1163</v>
      </c>
      <c r="F313" s="32"/>
      <c r="G313" s="2">
        <v>365</v>
      </c>
      <c r="H313" s="13">
        <v>41</v>
      </c>
      <c r="I313" s="13">
        <v>917</v>
      </c>
      <c r="J313" s="13">
        <v>11780</v>
      </c>
      <c r="K313" s="13">
        <v>10246</v>
      </c>
      <c r="L313" s="13">
        <v>0</v>
      </c>
      <c r="M313" s="12">
        <f t="shared" si="9"/>
        <v>32.273972602739725</v>
      </c>
      <c r="N313" s="12">
        <f t="shared" si="10"/>
        <v>12.846237731733915</v>
      </c>
      <c r="O313" s="12">
        <f t="shared" si="11"/>
        <v>78.717006348145674</v>
      </c>
    </row>
    <row r="314" spans="1:15" outlineLevel="2" x14ac:dyDescent="0.25">
      <c r="A314" s="1" t="s">
        <v>29</v>
      </c>
      <c r="B314" s="1" t="s">
        <v>395</v>
      </c>
      <c r="C314" s="1" t="s">
        <v>390</v>
      </c>
      <c r="E314" s="2" t="s">
        <v>1162</v>
      </c>
      <c r="F314" s="32"/>
      <c r="G314" s="2">
        <v>365</v>
      </c>
      <c r="H314" s="13">
        <v>100</v>
      </c>
      <c r="I314" s="13">
        <v>4885</v>
      </c>
      <c r="J314" s="13">
        <v>20125</v>
      </c>
      <c r="K314" s="13">
        <v>10275</v>
      </c>
      <c r="L314" s="13">
        <v>3238</v>
      </c>
      <c r="M314" s="12">
        <f t="shared" si="9"/>
        <v>55.136986301369866</v>
      </c>
      <c r="N314" s="12">
        <f t="shared" si="10"/>
        <v>4.1197543500511768</v>
      </c>
      <c r="O314" s="12">
        <f t="shared" si="11"/>
        <v>55.136986301369859</v>
      </c>
    </row>
    <row r="315" spans="1:15" outlineLevel="2" x14ac:dyDescent="0.25">
      <c r="A315" s="1" t="s">
        <v>29</v>
      </c>
      <c r="B315" s="1" t="s">
        <v>398</v>
      </c>
      <c r="C315" s="1" t="s">
        <v>390</v>
      </c>
      <c r="E315" s="2" t="s">
        <v>1163</v>
      </c>
      <c r="F315" s="32"/>
      <c r="G315" s="2">
        <v>365</v>
      </c>
      <c r="H315" s="13">
        <v>6</v>
      </c>
      <c r="I315" s="13">
        <v>26</v>
      </c>
      <c r="J315" s="13">
        <v>59</v>
      </c>
      <c r="K315" s="13">
        <v>24</v>
      </c>
      <c r="L315" s="13">
        <v>0</v>
      </c>
      <c r="M315" s="12">
        <f t="shared" si="9"/>
        <v>0.16164383561643836</v>
      </c>
      <c r="N315" s="12">
        <f t="shared" si="10"/>
        <v>2.2692307692307692</v>
      </c>
      <c r="O315" s="12">
        <f t="shared" si="11"/>
        <v>2.6940639269406392</v>
      </c>
    </row>
    <row r="316" spans="1:15" outlineLevel="1" x14ac:dyDescent="0.25">
      <c r="A316" s="3" t="s">
        <v>1024</v>
      </c>
      <c r="E316" s="2"/>
      <c r="F316" s="32" t="s">
        <v>1159</v>
      </c>
      <c r="G316" s="2"/>
      <c r="H316" s="28">
        <f>SUBTOTAL(9,H306:H315)</f>
        <v>1117</v>
      </c>
      <c r="I316" s="28">
        <f>SUBTOTAL(9,I306:I315)</f>
        <v>43819</v>
      </c>
      <c r="J316" s="28">
        <f>SUBTOTAL(9,J306:J315)</f>
        <v>223061</v>
      </c>
      <c r="K316" s="28">
        <f>SUBTOTAL(9,K306:K315)</f>
        <v>138803</v>
      </c>
      <c r="L316" s="28">
        <f>SUBTOTAL(9,L306:L315)</f>
        <v>16378</v>
      </c>
      <c r="M316" s="29">
        <f t="shared" si="9"/>
        <v>611.12602739726026</v>
      </c>
      <c r="N316" s="29">
        <f t="shared" si="10"/>
        <v>5.090508683447819</v>
      </c>
      <c r="O316" s="29">
        <f t="shared" si="11"/>
        <v>54.71137219312984</v>
      </c>
    </row>
    <row r="317" spans="1:15" outlineLevel="1" x14ac:dyDescent="0.25">
      <c r="A317" s="3"/>
      <c r="B317" s="19" t="str">
        <f>CONCATENATE("COUNTY - ",A318)</f>
        <v>COUNTY - FREESTONE</v>
      </c>
      <c r="D317" s="3" t="s">
        <v>4</v>
      </c>
      <c r="E317" s="2"/>
      <c r="F317" s="32"/>
      <c r="G317" s="2"/>
      <c r="H317" s="13"/>
      <c r="I317" s="13"/>
      <c r="J317" s="13"/>
      <c r="K317" s="13"/>
      <c r="L317" s="13"/>
    </row>
    <row r="318" spans="1:15" outlineLevel="2" x14ac:dyDescent="0.25">
      <c r="A318" s="1" t="s">
        <v>400</v>
      </c>
      <c r="B318" s="1" t="s">
        <v>401</v>
      </c>
      <c r="C318" s="1" t="s">
        <v>402</v>
      </c>
      <c r="E318" s="2" t="s">
        <v>1161</v>
      </c>
      <c r="F318" s="32"/>
      <c r="G318" s="2">
        <v>365</v>
      </c>
      <c r="H318" s="13">
        <v>10</v>
      </c>
      <c r="I318" s="13">
        <v>335</v>
      </c>
      <c r="J318" s="13">
        <v>904</v>
      </c>
      <c r="K318" s="13">
        <v>624</v>
      </c>
      <c r="L318" s="13">
        <v>43</v>
      </c>
      <c r="M318" s="12">
        <f t="shared" ref="M318:M397" si="12">J318/365</f>
        <v>2.4767123287671233</v>
      </c>
      <c r="N318" s="12">
        <f t="shared" ref="N318:N397" si="13">J318/I318</f>
        <v>2.698507462686567</v>
      </c>
      <c r="O318" s="12">
        <f t="shared" ref="O318:O397" si="14">(J318/365/H318*100)</f>
        <v>24.767123287671232</v>
      </c>
    </row>
    <row r="319" spans="1:15" outlineLevel="1" x14ac:dyDescent="0.25">
      <c r="A319" s="3" t="s">
        <v>1025</v>
      </c>
      <c r="E319" s="2"/>
      <c r="F319" s="32" t="s">
        <v>1159</v>
      </c>
      <c r="G319" s="2"/>
      <c r="H319" s="28">
        <f>SUBTOTAL(9,H318:H318)</f>
        <v>10</v>
      </c>
      <c r="I319" s="28">
        <f>SUBTOTAL(9,I318:I318)</f>
        <v>335</v>
      </c>
      <c r="J319" s="28">
        <f>SUBTOTAL(9,J318:J318)</f>
        <v>904</v>
      </c>
      <c r="K319" s="28">
        <f>SUBTOTAL(9,K318:K318)</f>
        <v>624</v>
      </c>
      <c r="L319" s="28">
        <f>SUBTOTAL(9,L318:L318)</f>
        <v>43</v>
      </c>
      <c r="M319" s="29">
        <f t="shared" si="12"/>
        <v>2.4767123287671233</v>
      </c>
      <c r="N319" s="29">
        <f t="shared" si="13"/>
        <v>2.698507462686567</v>
      </c>
      <c r="O319" s="29">
        <f t="shared" si="14"/>
        <v>24.767123287671232</v>
      </c>
    </row>
    <row r="320" spans="1:15" outlineLevel="1" x14ac:dyDescent="0.25">
      <c r="A320" s="3"/>
      <c r="B320" s="19" t="str">
        <f>CONCATENATE("COUNTY - ",A321)</f>
        <v>COUNTY - FRIO</v>
      </c>
      <c r="D320" s="3" t="s">
        <v>4</v>
      </c>
      <c r="E320" s="2"/>
      <c r="F320" s="32"/>
      <c r="G320" s="2"/>
      <c r="H320" s="13"/>
      <c r="I320" s="13"/>
      <c r="J320" s="13"/>
      <c r="K320" s="13"/>
      <c r="L320" s="13"/>
    </row>
    <row r="321" spans="1:15" outlineLevel="2" x14ac:dyDescent="0.25">
      <c r="A321" s="1" t="s">
        <v>403</v>
      </c>
      <c r="B321" s="1" t="s">
        <v>404</v>
      </c>
      <c r="C321" s="1" t="s">
        <v>405</v>
      </c>
      <c r="E321" s="2" t="s">
        <v>1162</v>
      </c>
      <c r="F321" s="32"/>
      <c r="G321" s="2">
        <v>365</v>
      </c>
      <c r="H321" s="13">
        <v>22</v>
      </c>
      <c r="I321" s="13">
        <v>525</v>
      </c>
      <c r="J321" s="13">
        <v>3168</v>
      </c>
      <c r="K321" s="13">
        <v>2424</v>
      </c>
      <c r="L321" s="13">
        <v>230</v>
      </c>
      <c r="M321" s="12">
        <f t="shared" si="12"/>
        <v>8.6794520547945204</v>
      </c>
      <c r="N321" s="12">
        <f t="shared" si="13"/>
        <v>6.0342857142857147</v>
      </c>
      <c r="O321" s="12">
        <f t="shared" si="14"/>
        <v>39.452054794520549</v>
      </c>
    </row>
    <row r="322" spans="1:15" outlineLevel="1" x14ac:dyDescent="0.25">
      <c r="A322" s="3" t="s">
        <v>1026</v>
      </c>
      <c r="E322" s="2"/>
      <c r="F322" s="32" t="s">
        <v>1159</v>
      </c>
      <c r="G322" s="2"/>
      <c r="H322" s="28">
        <f>SUBTOTAL(9,H321:H321)</f>
        <v>22</v>
      </c>
      <c r="I322" s="28">
        <f>SUBTOTAL(9,I321:I321)</f>
        <v>525</v>
      </c>
      <c r="J322" s="28">
        <f>SUBTOTAL(9,J321:J321)</f>
        <v>3168</v>
      </c>
      <c r="K322" s="28">
        <f>SUBTOTAL(9,K321:K321)</f>
        <v>2424</v>
      </c>
      <c r="L322" s="28">
        <f>SUBTOTAL(9,L321:L321)</f>
        <v>230</v>
      </c>
      <c r="M322" s="29">
        <f t="shared" si="12"/>
        <v>8.6794520547945204</v>
      </c>
      <c r="N322" s="29">
        <f t="shared" si="13"/>
        <v>6.0342857142857147</v>
      </c>
      <c r="O322" s="29">
        <f t="shared" si="14"/>
        <v>39.452054794520549</v>
      </c>
    </row>
    <row r="323" spans="1:15" outlineLevel="1" x14ac:dyDescent="0.25">
      <c r="A323" s="3"/>
      <c r="B323" s="19" t="str">
        <f>CONCATENATE("COUNTY - ",A324)</f>
        <v>COUNTY - GAINES</v>
      </c>
      <c r="D323" s="3" t="s">
        <v>4</v>
      </c>
      <c r="E323" s="2"/>
      <c r="F323" s="32"/>
      <c r="G323" s="2"/>
      <c r="H323" s="13"/>
      <c r="I323" s="13"/>
      <c r="J323" s="13"/>
      <c r="K323" s="13"/>
      <c r="L323" s="13"/>
    </row>
    <row r="324" spans="1:15" outlineLevel="2" x14ac:dyDescent="0.25">
      <c r="A324" s="1" t="s">
        <v>406</v>
      </c>
      <c r="B324" s="1" t="s">
        <v>407</v>
      </c>
      <c r="C324" s="1" t="s">
        <v>408</v>
      </c>
      <c r="E324" s="2" t="s">
        <v>1161</v>
      </c>
      <c r="F324" s="32"/>
      <c r="G324" s="2">
        <v>365</v>
      </c>
      <c r="H324" s="13">
        <v>41</v>
      </c>
      <c r="I324" s="13">
        <v>167</v>
      </c>
      <c r="J324" s="13">
        <v>1561</v>
      </c>
      <c r="K324" s="13">
        <v>776</v>
      </c>
      <c r="L324" s="13">
        <v>54</v>
      </c>
      <c r="M324" s="12">
        <f t="shared" si="12"/>
        <v>4.2767123287671236</v>
      </c>
      <c r="N324" s="12">
        <f t="shared" si="13"/>
        <v>9.3473053892215567</v>
      </c>
      <c r="O324" s="12">
        <f t="shared" si="14"/>
        <v>10.431005679919814</v>
      </c>
    </row>
    <row r="325" spans="1:15" outlineLevel="1" x14ac:dyDescent="0.25">
      <c r="A325" s="3" t="s">
        <v>1027</v>
      </c>
      <c r="E325" s="2"/>
      <c r="F325" s="32" t="s">
        <v>1159</v>
      </c>
      <c r="G325" s="2"/>
      <c r="H325" s="28">
        <f>SUBTOTAL(9,H324:H324)</f>
        <v>41</v>
      </c>
      <c r="I325" s="28">
        <f>SUBTOTAL(9,I324:I324)</f>
        <v>167</v>
      </c>
      <c r="J325" s="28">
        <f>SUBTOTAL(9,J324:J324)</f>
        <v>1561</v>
      </c>
      <c r="K325" s="28">
        <f>SUBTOTAL(9,K324:K324)</f>
        <v>776</v>
      </c>
      <c r="L325" s="28">
        <f>SUBTOTAL(9,L324:L324)</f>
        <v>54</v>
      </c>
      <c r="M325" s="29">
        <f t="shared" si="12"/>
        <v>4.2767123287671236</v>
      </c>
      <c r="N325" s="29">
        <f t="shared" si="13"/>
        <v>9.3473053892215567</v>
      </c>
      <c r="O325" s="29">
        <f t="shared" si="14"/>
        <v>10.431005679919814</v>
      </c>
    </row>
    <row r="326" spans="1:15" outlineLevel="1" x14ac:dyDescent="0.25">
      <c r="A326" s="3"/>
      <c r="B326" s="19" t="str">
        <f>CONCATENATE("COUNTY - ",A327)</f>
        <v>COUNTY - GALVESTON</v>
      </c>
      <c r="D326" s="3" t="s">
        <v>6</v>
      </c>
      <c r="E326" s="2"/>
      <c r="F326" s="32"/>
      <c r="G326" s="2"/>
      <c r="H326" s="13"/>
      <c r="I326" s="13"/>
      <c r="J326" s="13"/>
      <c r="K326" s="13"/>
      <c r="L326" s="13"/>
    </row>
    <row r="327" spans="1:15" outlineLevel="2" x14ac:dyDescent="0.25">
      <c r="A327" s="1" t="s">
        <v>409</v>
      </c>
      <c r="B327" s="1" t="s">
        <v>413</v>
      </c>
      <c r="C327" s="1" t="s">
        <v>414</v>
      </c>
      <c r="E327" s="2" t="s">
        <v>1163</v>
      </c>
      <c r="F327" s="32"/>
      <c r="G327" s="2">
        <v>365</v>
      </c>
      <c r="H327" s="13">
        <v>4</v>
      </c>
      <c r="I327" s="13">
        <v>138</v>
      </c>
      <c r="J327" s="13">
        <v>201</v>
      </c>
      <c r="K327" s="13">
        <v>0</v>
      </c>
      <c r="L327" s="13">
        <v>0</v>
      </c>
      <c r="M327" s="12">
        <f t="shared" si="12"/>
        <v>0.55068493150684927</v>
      </c>
      <c r="N327" s="12">
        <f t="shared" si="13"/>
        <v>1.4565217391304348</v>
      </c>
      <c r="O327" s="12">
        <f t="shared" si="14"/>
        <v>13.767123287671232</v>
      </c>
    </row>
    <row r="328" spans="1:15" outlineLevel="2" x14ac:dyDescent="0.25">
      <c r="A328" s="1" t="s">
        <v>409</v>
      </c>
      <c r="B328" s="1" t="s">
        <v>410</v>
      </c>
      <c r="C328" s="1" t="s">
        <v>411</v>
      </c>
      <c r="E328" s="2" t="s">
        <v>1162</v>
      </c>
      <c r="F328" s="32"/>
      <c r="G328" s="2">
        <v>365</v>
      </c>
      <c r="H328" s="13">
        <v>30</v>
      </c>
      <c r="I328" s="13">
        <v>261</v>
      </c>
      <c r="J328" s="13">
        <v>3772</v>
      </c>
      <c r="K328" s="13">
        <v>0</v>
      </c>
      <c r="L328" s="13">
        <v>768</v>
      </c>
      <c r="M328" s="12">
        <f t="shared" si="12"/>
        <v>10.334246575342465</v>
      </c>
      <c r="N328" s="12">
        <f t="shared" si="13"/>
        <v>14.452107279693486</v>
      </c>
      <c r="O328" s="12">
        <f t="shared" si="14"/>
        <v>34.447488584474883</v>
      </c>
    </row>
    <row r="329" spans="1:15" outlineLevel="2" x14ac:dyDescent="0.25">
      <c r="A329" s="1" t="s">
        <v>409</v>
      </c>
      <c r="B329" s="1" t="s">
        <v>412</v>
      </c>
      <c r="C329" s="1" t="s">
        <v>411</v>
      </c>
      <c r="E329" s="2" t="s">
        <v>1161</v>
      </c>
      <c r="F329" s="32"/>
      <c r="G329" s="2">
        <v>365</v>
      </c>
      <c r="H329" s="13">
        <v>562</v>
      </c>
      <c r="I329" s="13">
        <v>38396</v>
      </c>
      <c r="J329" s="13">
        <v>194095</v>
      </c>
      <c r="K329" s="13">
        <v>65394</v>
      </c>
      <c r="L329" s="13">
        <v>34174</v>
      </c>
      <c r="M329" s="12">
        <f t="shared" si="12"/>
        <v>531.76712328767121</v>
      </c>
      <c r="N329" s="12">
        <f t="shared" si="13"/>
        <v>5.0550838629023858</v>
      </c>
      <c r="O329" s="12">
        <f t="shared" si="14"/>
        <v>94.620484570759999</v>
      </c>
    </row>
    <row r="330" spans="1:15" outlineLevel="1" x14ac:dyDescent="0.25">
      <c r="A330" s="3" t="s">
        <v>1028</v>
      </c>
      <c r="E330" s="2"/>
      <c r="F330" s="32" t="s">
        <v>1159</v>
      </c>
      <c r="G330" s="2"/>
      <c r="H330" s="28">
        <f>SUBTOTAL(9,H327:H329)</f>
        <v>596</v>
      </c>
      <c r="I330" s="28">
        <f>SUBTOTAL(9,I327:I329)</f>
        <v>38795</v>
      </c>
      <c r="J330" s="28">
        <f>SUBTOTAL(9,J327:J329)</f>
        <v>198068</v>
      </c>
      <c r="K330" s="28">
        <f>SUBTOTAL(9,K327:K329)</f>
        <v>65394</v>
      </c>
      <c r="L330" s="28">
        <f>SUBTOTAL(9,L327:L329)</f>
        <v>34942</v>
      </c>
      <c r="M330" s="29">
        <f t="shared" si="12"/>
        <v>542.6520547945205</v>
      </c>
      <c r="N330" s="29">
        <f t="shared" si="13"/>
        <v>5.1055032865059928</v>
      </c>
      <c r="O330" s="29">
        <f t="shared" si="14"/>
        <v>91.0490024823021</v>
      </c>
    </row>
    <row r="331" spans="1:15" outlineLevel="1" x14ac:dyDescent="0.25">
      <c r="A331" s="3"/>
      <c r="B331" s="19" t="str">
        <f>CONCATENATE("COUNTY - ",A332)</f>
        <v>COUNTY - GILLESPIE</v>
      </c>
      <c r="D331" s="3" t="s">
        <v>4</v>
      </c>
      <c r="E331" s="2"/>
      <c r="F331" s="32"/>
      <c r="G331" s="2"/>
      <c r="H331" s="13"/>
      <c r="I331" s="13"/>
      <c r="J331" s="13"/>
      <c r="K331" s="13"/>
      <c r="L331" s="13"/>
    </row>
    <row r="332" spans="1:15" outlineLevel="2" x14ac:dyDescent="0.25">
      <c r="A332" s="1" t="s">
        <v>415</v>
      </c>
      <c r="B332" s="1" t="s">
        <v>416</v>
      </c>
      <c r="C332" s="1" t="s">
        <v>417</v>
      </c>
      <c r="E332" s="2" t="s">
        <v>1163</v>
      </c>
      <c r="F332" s="32"/>
      <c r="G332" s="2">
        <v>365</v>
      </c>
      <c r="H332" s="13">
        <v>58</v>
      </c>
      <c r="I332" s="13">
        <v>1934</v>
      </c>
      <c r="J332" s="13">
        <v>5849</v>
      </c>
      <c r="K332" s="13">
        <v>3489</v>
      </c>
      <c r="L332" s="13">
        <v>588</v>
      </c>
      <c r="M332" s="12">
        <f t="shared" si="12"/>
        <v>16.024657534246575</v>
      </c>
      <c r="N332" s="12">
        <f t="shared" si="13"/>
        <v>3.0243019648397103</v>
      </c>
      <c r="O332" s="12">
        <f t="shared" si="14"/>
        <v>27.628719886632027</v>
      </c>
    </row>
    <row r="333" spans="1:15" outlineLevel="1" x14ac:dyDescent="0.25">
      <c r="A333" s="3" t="s">
        <v>1029</v>
      </c>
      <c r="E333" s="2"/>
      <c r="F333" s="32" t="s">
        <v>1159</v>
      </c>
      <c r="G333" s="2"/>
      <c r="H333" s="28">
        <f>SUBTOTAL(9,H332:H332)</f>
        <v>58</v>
      </c>
      <c r="I333" s="28">
        <f>SUBTOTAL(9,I332:I332)</f>
        <v>1934</v>
      </c>
      <c r="J333" s="28">
        <f>SUBTOTAL(9,J332:J332)</f>
        <v>5849</v>
      </c>
      <c r="K333" s="28">
        <f>SUBTOTAL(9,K332:K332)</f>
        <v>3489</v>
      </c>
      <c r="L333" s="28">
        <f>SUBTOTAL(9,L332:L332)</f>
        <v>588</v>
      </c>
      <c r="M333" s="29">
        <f t="shared" si="12"/>
        <v>16.024657534246575</v>
      </c>
      <c r="N333" s="29">
        <f t="shared" si="13"/>
        <v>3.0243019648397103</v>
      </c>
      <c r="O333" s="29">
        <f t="shared" si="14"/>
        <v>27.628719886632027</v>
      </c>
    </row>
    <row r="334" spans="1:15" outlineLevel="1" x14ac:dyDescent="0.25">
      <c r="A334" s="3"/>
      <c r="B334" s="19" t="str">
        <f>CONCATENATE("COUNTY - ",A335)</f>
        <v>COUNTY - GONZALES</v>
      </c>
      <c r="D334" s="3" t="s">
        <v>4</v>
      </c>
      <c r="E334" s="2"/>
      <c r="F334" s="32"/>
      <c r="G334" s="2"/>
      <c r="H334" s="13"/>
      <c r="I334" s="13"/>
      <c r="J334" s="13"/>
      <c r="K334" s="13"/>
      <c r="L334" s="13"/>
    </row>
    <row r="335" spans="1:15" outlineLevel="2" x14ac:dyDescent="0.25">
      <c r="A335" s="1" t="s">
        <v>418</v>
      </c>
      <c r="B335" s="1" t="s">
        <v>407</v>
      </c>
      <c r="C335" s="1" t="s">
        <v>419</v>
      </c>
      <c r="E335" s="2" t="s">
        <v>1161</v>
      </c>
      <c r="F335" s="32"/>
      <c r="G335" s="2">
        <v>365</v>
      </c>
      <c r="H335" s="13">
        <v>33</v>
      </c>
      <c r="I335" s="13">
        <v>514</v>
      </c>
      <c r="J335" s="13">
        <v>1370</v>
      </c>
      <c r="K335" s="13">
        <v>847</v>
      </c>
      <c r="L335" s="13">
        <v>237</v>
      </c>
      <c r="M335" s="12">
        <f t="shared" si="12"/>
        <v>3.7534246575342465</v>
      </c>
      <c r="N335" s="12">
        <f t="shared" si="13"/>
        <v>2.6653696498054473</v>
      </c>
      <c r="O335" s="12">
        <f t="shared" si="14"/>
        <v>11.374014113740142</v>
      </c>
    </row>
    <row r="336" spans="1:15" outlineLevel="1" x14ac:dyDescent="0.25">
      <c r="A336" s="3" t="s">
        <v>1030</v>
      </c>
      <c r="B336" s="15"/>
      <c r="C336" s="15"/>
      <c r="D336" s="14"/>
      <c r="E336" s="16"/>
      <c r="F336" s="33" t="s">
        <v>1159</v>
      </c>
      <c r="G336" s="16"/>
      <c r="H336" s="26">
        <f>SUBTOTAL(9,H335:H335)</f>
        <v>33</v>
      </c>
      <c r="I336" s="26">
        <f>SUBTOTAL(9,I335:I335)</f>
        <v>514</v>
      </c>
      <c r="J336" s="26">
        <f>SUBTOTAL(9,J335:J335)</f>
        <v>1370</v>
      </c>
      <c r="K336" s="26">
        <f>SUBTOTAL(9,K335:K335)</f>
        <v>847</v>
      </c>
      <c r="L336" s="26">
        <f>SUBTOTAL(9,L335:L335)</f>
        <v>237</v>
      </c>
      <c r="M336" s="27">
        <f t="shared" si="12"/>
        <v>3.7534246575342465</v>
      </c>
      <c r="N336" s="27">
        <f t="shared" si="13"/>
        <v>2.6653696498054473</v>
      </c>
      <c r="O336" s="27">
        <f t="shared" si="14"/>
        <v>11.374014113740142</v>
      </c>
    </row>
    <row r="337" spans="1:15" outlineLevel="1" x14ac:dyDescent="0.25">
      <c r="A337" s="3"/>
      <c r="B337" s="19" t="str">
        <f>CONCATENATE("COUNTY - ",A338)</f>
        <v>COUNTY - GRAY</v>
      </c>
      <c r="D337" s="3" t="s">
        <v>4</v>
      </c>
      <c r="E337" s="2"/>
      <c r="F337" s="32"/>
      <c r="G337" s="2"/>
      <c r="H337" s="13"/>
      <c r="I337" s="13"/>
      <c r="J337" s="13"/>
      <c r="K337" s="13"/>
      <c r="L337" s="13"/>
    </row>
    <row r="338" spans="1:15" outlineLevel="2" x14ac:dyDescent="0.25">
      <c r="A338" s="1" t="s">
        <v>420</v>
      </c>
      <c r="B338" s="1" t="s">
        <v>421</v>
      </c>
      <c r="C338" s="1" t="s">
        <v>422</v>
      </c>
      <c r="E338" s="2" t="s">
        <v>1162</v>
      </c>
      <c r="F338" s="32"/>
      <c r="G338" s="2">
        <v>365</v>
      </c>
      <c r="H338" s="13">
        <v>25</v>
      </c>
      <c r="I338" s="13">
        <v>924</v>
      </c>
      <c r="J338" s="13">
        <v>3551</v>
      </c>
      <c r="K338" s="13">
        <v>2562</v>
      </c>
      <c r="L338" s="13">
        <v>88</v>
      </c>
      <c r="M338" s="12">
        <f t="shared" si="12"/>
        <v>9.7287671232876711</v>
      </c>
      <c r="N338" s="12">
        <f t="shared" si="13"/>
        <v>3.8430735930735929</v>
      </c>
      <c r="O338" s="12">
        <f t="shared" si="14"/>
        <v>38.915068493150685</v>
      </c>
    </row>
    <row r="339" spans="1:15" outlineLevel="1" x14ac:dyDescent="0.25">
      <c r="A339" s="3" t="s">
        <v>1031</v>
      </c>
      <c r="E339" s="2"/>
      <c r="F339" s="32" t="s">
        <v>1159</v>
      </c>
      <c r="G339" s="2"/>
      <c r="H339" s="28">
        <f>SUBTOTAL(9,H338:H338)</f>
        <v>25</v>
      </c>
      <c r="I339" s="28">
        <f>SUBTOTAL(9,I338:I338)</f>
        <v>924</v>
      </c>
      <c r="J339" s="28">
        <f>SUBTOTAL(9,J338:J338)</f>
        <v>3551</v>
      </c>
      <c r="K339" s="28">
        <f>SUBTOTAL(9,K338:K338)</f>
        <v>2562</v>
      </c>
      <c r="L339" s="28">
        <f>SUBTOTAL(9,L338:L338)</f>
        <v>88</v>
      </c>
      <c r="M339" s="29">
        <f t="shared" si="12"/>
        <v>9.7287671232876711</v>
      </c>
      <c r="N339" s="29">
        <f t="shared" si="13"/>
        <v>3.8430735930735929</v>
      </c>
      <c r="O339" s="29">
        <f t="shared" si="14"/>
        <v>38.915068493150685</v>
      </c>
    </row>
    <row r="340" spans="1:15" outlineLevel="1" x14ac:dyDescent="0.25">
      <c r="A340" s="3"/>
      <c r="B340" s="19" t="str">
        <f>CONCATENATE("COUNTY - ",A341)</f>
        <v>COUNTY - GRAYSON</v>
      </c>
      <c r="D340" s="3" t="s">
        <v>6</v>
      </c>
      <c r="E340" s="2"/>
      <c r="F340" s="32"/>
      <c r="G340" s="2"/>
      <c r="H340" s="13"/>
      <c r="I340" s="13"/>
      <c r="J340" s="13"/>
      <c r="K340" s="13"/>
      <c r="L340" s="13"/>
    </row>
    <row r="341" spans="1:15" outlineLevel="2" x14ac:dyDescent="0.25">
      <c r="A341" s="1" t="s">
        <v>423</v>
      </c>
      <c r="B341" s="1" t="s">
        <v>429</v>
      </c>
      <c r="C341" s="1" t="s">
        <v>32</v>
      </c>
      <c r="E341" s="2" t="s">
        <v>1163</v>
      </c>
      <c r="F341" s="32"/>
      <c r="G341" s="2">
        <v>365</v>
      </c>
      <c r="H341" s="13">
        <v>12</v>
      </c>
      <c r="I341" s="13">
        <v>318</v>
      </c>
      <c r="J341" s="13">
        <v>910</v>
      </c>
      <c r="K341" s="13">
        <v>475</v>
      </c>
      <c r="L341" s="13">
        <v>19</v>
      </c>
      <c r="M341" s="12">
        <f t="shared" si="12"/>
        <v>2.493150684931507</v>
      </c>
      <c r="N341" s="12">
        <f t="shared" si="13"/>
        <v>2.8616352201257862</v>
      </c>
      <c r="O341" s="12">
        <f t="shared" si="14"/>
        <v>20.776255707762559</v>
      </c>
    </row>
    <row r="342" spans="1:15" outlineLevel="2" x14ac:dyDescent="0.25">
      <c r="A342" s="1" t="s">
        <v>423</v>
      </c>
      <c r="B342" s="1" t="s">
        <v>428</v>
      </c>
      <c r="C342" s="1" t="s">
        <v>32</v>
      </c>
      <c r="E342" s="2" t="s">
        <v>1163</v>
      </c>
      <c r="F342" s="32"/>
      <c r="G342" s="2">
        <v>365</v>
      </c>
      <c r="H342" s="13">
        <v>24</v>
      </c>
      <c r="I342" s="13">
        <v>667</v>
      </c>
      <c r="J342" s="13">
        <v>8236</v>
      </c>
      <c r="K342" s="13">
        <v>7079</v>
      </c>
      <c r="L342" s="13">
        <v>0</v>
      </c>
      <c r="M342" s="12">
        <f t="shared" si="12"/>
        <v>22.564383561643837</v>
      </c>
      <c r="N342" s="12">
        <f t="shared" si="13"/>
        <v>12.347826086956522</v>
      </c>
      <c r="O342" s="12">
        <f t="shared" si="14"/>
        <v>94.018264840182653</v>
      </c>
    </row>
    <row r="343" spans="1:15" outlineLevel="2" x14ac:dyDescent="0.25">
      <c r="A343" s="1" t="s">
        <v>423</v>
      </c>
      <c r="B343" s="1" t="s">
        <v>427</v>
      </c>
      <c r="C343" s="1" t="s">
        <v>32</v>
      </c>
      <c r="E343" s="2" t="s">
        <v>1163</v>
      </c>
      <c r="F343" s="32"/>
      <c r="G343" s="2">
        <v>365</v>
      </c>
      <c r="H343" s="13">
        <v>33</v>
      </c>
      <c r="I343" s="13">
        <v>377</v>
      </c>
      <c r="J343" s="13">
        <v>8793</v>
      </c>
      <c r="K343" s="13">
        <v>7051</v>
      </c>
      <c r="L343" s="13">
        <v>0</v>
      </c>
      <c r="M343" s="12">
        <f t="shared" si="12"/>
        <v>24.090410958904108</v>
      </c>
      <c r="N343" s="12">
        <f t="shared" si="13"/>
        <v>23.323607427055702</v>
      </c>
      <c r="O343" s="12">
        <f t="shared" si="14"/>
        <v>73.001245330012452</v>
      </c>
    </row>
    <row r="344" spans="1:15" outlineLevel="2" x14ac:dyDescent="0.25">
      <c r="A344" s="1" t="s">
        <v>423</v>
      </c>
      <c r="B344" s="1" t="s">
        <v>424</v>
      </c>
      <c r="C344" s="1" t="s">
        <v>425</v>
      </c>
      <c r="E344" s="2" t="s">
        <v>1163</v>
      </c>
      <c r="F344" s="32"/>
      <c r="G344" s="2">
        <v>365</v>
      </c>
      <c r="H344" s="13">
        <v>414</v>
      </c>
      <c r="I344" s="13">
        <v>22488</v>
      </c>
      <c r="J344" s="13">
        <v>118136</v>
      </c>
      <c r="K344" s="13">
        <v>68490</v>
      </c>
      <c r="L344" s="13">
        <v>15459</v>
      </c>
      <c r="M344" s="12">
        <f t="shared" si="12"/>
        <v>323.66027397260274</v>
      </c>
      <c r="N344" s="12">
        <f t="shared" si="13"/>
        <v>5.2532906438989686</v>
      </c>
      <c r="O344" s="12">
        <f t="shared" si="14"/>
        <v>78.178810138309842</v>
      </c>
    </row>
    <row r="345" spans="1:15" outlineLevel="2" x14ac:dyDescent="0.25">
      <c r="A345" s="1" t="s">
        <v>423</v>
      </c>
      <c r="B345" s="1" t="s">
        <v>426</v>
      </c>
      <c r="C345" s="1" t="s">
        <v>32</v>
      </c>
      <c r="E345" s="2" t="s">
        <v>1163</v>
      </c>
      <c r="F345" s="32"/>
      <c r="G345" s="2">
        <v>365</v>
      </c>
      <c r="H345" s="13">
        <v>109</v>
      </c>
      <c r="I345" s="13">
        <v>2679</v>
      </c>
      <c r="J345" s="13">
        <v>10348</v>
      </c>
      <c r="K345" s="13">
        <v>5639</v>
      </c>
      <c r="L345" s="13">
        <v>897</v>
      </c>
      <c r="M345" s="12">
        <f t="shared" si="12"/>
        <v>28.350684931506848</v>
      </c>
      <c r="N345" s="12">
        <f t="shared" si="13"/>
        <v>3.862635311683464</v>
      </c>
      <c r="O345" s="12">
        <f t="shared" si="14"/>
        <v>26.009802689455825</v>
      </c>
    </row>
    <row r="346" spans="1:15" outlineLevel="1" x14ac:dyDescent="0.25">
      <c r="A346" s="3" t="s">
        <v>1032</v>
      </c>
      <c r="E346" s="2"/>
      <c r="F346" s="32" t="s">
        <v>1159</v>
      </c>
      <c r="G346" s="2"/>
      <c r="H346" s="28">
        <f>SUBTOTAL(9,H341:H345)</f>
        <v>592</v>
      </c>
      <c r="I346" s="28">
        <f>SUBTOTAL(9,I341:I345)</f>
        <v>26529</v>
      </c>
      <c r="J346" s="28">
        <f>SUBTOTAL(9,J341:J345)</f>
        <v>146423</v>
      </c>
      <c r="K346" s="28">
        <f>SUBTOTAL(9,K341:K345)</f>
        <v>88734</v>
      </c>
      <c r="L346" s="28">
        <f>SUBTOTAL(9,L341:L345)</f>
        <v>16375</v>
      </c>
      <c r="M346" s="29">
        <f t="shared" si="12"/>
        <v>401.15890410958906</v>
      </c>
      <c r="N346" s="29">
        <f t="shared" si="13"/>
        <v>5.5193561762599419</v>
      </c>
      <c r="O346" s="29">
        <f t="shared" si="14"/>
        <v>67.763328396890046</v>
      </c>
    </row>
    <row r="347" spans="1:15" outlineLevel="1" x14ac:dyDescent="0.25">
      <c r="A347" s="3"/>
      <c r="B347" s="19" t="str">
        <f>CONCATENATE("COUNTY - ",A348)</f>
        <v>COUNTY - GREGG</v>
      </c>
      <c r="D347" s="3" t="s">
        <v>6</v>
      </c>
      <c r="E347" s="2"/>
      <c r="F347" s="32"/>
      <c r="G347" s="2"/>
      <c r="H347" s="13"/>
      <c r="I347" s="13"/>
      <c r="J347" s="13"/>
      <c r="K347" s="13"/>
      <c r="L347" s="13"/>
    </row>
    <row r="348" spans="1:15" outlineLevel="2" x14ac:dyDescent="0.25">
      <c r="A348" s="1" t="s">
        <v>33</v>
      </c>
      <c r="B348" s="1" t="s">
        <v>432</v>
      </c>
      <c r="C348" s="1" t="s">
        <v>34</v>
      </c>
      <c r="E348" s="2" t="s">
        <v>1163</v>
      </c>
      <c r="F348" s="32"/>
      <c r="G348" s="2">
        <v>365</v>
      </c>
      <c r="H348" s="13">
        <v>36</v>
      </c>
      <c r="I348" s="13">
        <v>655</v>
      </c>
      <c r="J348" s="13">
        <v>5825</v>
      </c>
      <c r="K348" s="13">
        <v>5255</v>
      </c>
      <c r="L348" s="13">
        <v>0</v>
      </c>
      <c r="M348" s="12">
        <f t="shared" si="12"/>
        <v>15.95890410958904</v>
      </c>
      <c r="N348" s="12">
        <f t="shared" si="13"/>
        <v>8.8931297709923669</v>
      </c>
      <c r="O348" s="12">
        <f t="shared" si="14"/>
        <v>44.330289193302889</v>
      </c>
    </row>
    <row r="349" spans="1:15" outlineLevel="2" x14ac:dyDescent="0.25">
      <c r="A349" s="1" t="s">
        <v>33</v>
      </c>
      <c r="B349" s="1" t="s">
        <v>430</v>
      </c>
      <c r="C349" s="1" t="s">
        <v>34</v>
      </c>
      <c r="E349" s="2" t="s">
        <v>1163</v>
      </c>
      <c r="F349" s="32"/>
      <c r="G349" s="2">
        <v>365</v>
      </c>
      <c r="H349" s="13">
        <v>224</v>
      </c>
      <c r="I349" s="13">
        <v>11910</v>
      </c>
      <c r="J349" s="13">
        <v>47477</v>
      </c>
      <c r="K349" s="13">
        <v>25303</v>
      </c>
      <c r="L349" s="13">
        <v>7371</v>
      </c>
      <c r="M349" s="12">
        <f t="shared" si="12"/>
        <v>130.07397260273973</v>
      </c>
      <c r="N349" s="12">
        <f t="shared" si="13"/>
        <v>3.9863140218303945</v>
      </c>
      <c r="O349" s="12">
        <f t="shared" si="14"/>
        <v>58.068737769080236</v>
      </c>
    </row>
    <row r="350" spans="1:15" outlineLevel="2" x14ac:dyDescent="0.25">
      <c r="A350" s="1" t="s">
        <v>33</v>
      </c>
      <c r="B350" s="1" t="s">
        <v>431</v>
      </c>
      <c r="C350" s="1" t="s">
        <v>34</v>
      </c>
      <c r="E350" s="2" t="s">
        <v>1163</v>
      </c>
      <c r="F350" s="32"/>
      <c r="G350" s="2">
        <v>365</v>
      </c>
      <c r="H350" s="13">
        <v>32</v>
      </c>
      <c r="I350" s="13">
        <v>292</v>
      </c>
      <c r="J350" s="13">
        <v>7797</v>
      </c>
      <c r="K350" s="13">
        <v>6185</v>
      </c>
      <c r="L350" s="13">
        <v>0</v>
      </c>
      <c r="M350" s="12">
        <f t="shared" si="12"/>
        <v>21.361643835616437</v>
      </c>
      <c r="N350" s="12">
        <f t="shared" si="13"/>
        <v>26.702054794520549</v>
      </c>
      <c r="O350" s="12">
        <f t="shared" si="14"/>
        <v>66.755136986301366</v>
      </c>
    </row>
    <row r="351" spans="1:15" outlineLevel="1" x14ac:dyDescent="0.25">
      <c r="A351" s="3" t="s">
        <v>1033</v>
      </c>
      <c r="E351" s="2"/>
      <c r="F351" s="32" t="s">
        <v>1159</v>
      </c>
      <c r="G351" s="2"/>
      <c r="H351" s="28">
        <f>SUBTOTAL(9,H348:H350)</f>
        <v>292</v>
      </c>
      <c r="I351" s="28">
        <f>SUBTOTAL(9,I348:I350)</f>
        <v>12857</v>
      </c>
      <c r="J351" s="28">
        <f>SUBTOTAL(9,J348:J350)</f>
        <v>61099</v>
      </c>
      <c r="K351" s="28">
        <f>SUBTOTAL(9,K348:K350)</f>
        <v>36743</v>
      </c>
      <c r="L351" s="28">
        <f>SUBTOTAL(9,L348:L350)</f>
        <v>7371</v>
      </c>
      <c r="M351" s="29">
        <f t="shared" si="12"/>
        <v>167.39452054794521</v>
      </c>
      <c r="N351" s="29">
        <f t="shared" si="13"/>
        <v>4.752197246636074</v>
      </c>
      <c r="O351" s="29">
        <f t="shared" si="14"/>
        <v>57.326890598611371</v>
      </c>
    </row>
    <row r="352" spans="1:15" outlineLevel="1" x14ac:dyDescent="0.25">
      <c r="A352" s="3"/>
      <c r="B352" s="19" t="str">
        <f>CONCATENATE("COUNTY - ",A353)</f>
        <v>COUNTY - GRIMES</v>
      </c>
      <c r="D352" s="3" t="s">
        <v>4</v>
      </c>
      <c r="E352" s="2"/>
      <c r="F352" s="32"/>
      <c r="G352" s="2"/>
      <c r="H352" s="13"/>
      <c r="I352" s="13"/>
      <c r="J352" s="13"/>
      <c r="K352" s="13"/>
      <c r="L352" s="13"/>
    </row>
    <row r="353" spans="1:15" outlineLevel="2" x14ac:dyDescent="0.25">
      <c r="A353" s="1" t="s">
        <v>433</v>
      </c>
      <c r="B353" s="1" t="s">
        <v>434</v>
      </c>
      <c r="C353" s="1" t="s">
        <v>435</v>
      </c>
      <c r="E353" s="2" t="s">
        <v>1162</v>
      </c>
      <c r="F353" s="32"/>
      <c r="G353" s="2">
        <v>365</v>
      </c>
      <c r="H353" s="13">
        <v>15</v>
      </c>
      <c r="I353" s="13">
        <v>182</v>
      </c>
      <c r="J353" s="13">
        <v>2557</v>
      </c>
      <c r="K353" s="13">
        <v>2464</v>
      </c>
      <c r="L353" s="13">
        <v>0</v>
      </c>
      <c r="M353" s="12">
        <f t="shared" si="12"/>
        <v>7.0054794520547947</v>
      </c>
      <c r="N353" s="12">
        <f t="shared" si="13"/>
        <v>14.049450549450549</v>
      </c>
      <c r="O353" s="12">
        <f t="shared" si="14"/>
        <v>46.70319634703197</v>
      </c>
    </row>
    <row r="354" spans="1:15" outlineLevel="1" x14ac:dyDescent="0.25">
      <c r="A354" s="3" t="s">
        <v>1034</v>
      </c>
      <c r="E354" s="2"/>
      <c r="F354" s="32" t="s">
        <v>1159</v>
      </c>
      <c r="G354" s="2"/>
      <c r="H354" s="28">
        <f>SUBTOTAL(9,H353:H353)</f>
        <v>15</v>
      </c>
      <c r="I354" s="28">
        <f>SUBTOTAL(9,I353:I353)</f>
        <v>182</v>
      </c>
      <c r="J354" s="28">
        <f>SUBTOTAL(9,J353:J353)</f>
        <v>2557</v>
      </c>
      <c r="K354" s="28">
        <f>SUBTOTAL(9,K353:K353)</f>
        <v>2464</v>
      </c>
      <c r="L354" s="28">
        <f>SUBTOTAL(9,L353:L353)</f>
        <v>0</v>
      </c>
      <c r="M354" s="29">
        <f t="shared" si="12"/>
        <v>7.0054794520547947</v>
      </c>
      <c r="N354" s="29">
        <f t="shared" si="13"/>
        <v>14.049450549450549</v>
      </c>
      <c r="O354" s="29">
        <f t="shared" si="14"/>
        <v>46.70319634703197</v>
      </c>
    </row>
    <row r="355" spans="1:15" outlineLevel="1" x14ac:dyDescent="0.25">
      <c r="A355" s="3"/>
      <c r="B355" s="19" t="str">
        <f>CONCATENATE("COUNTY - ",A356)</f>
        <v>COUNTY - GUADALUPE</v>
      </c>
      <c r="D355" s="3" t="s">
        <v>6</v>
      </c>
      <c r="E355" s="2"/>
      <c r="F355" s="32"/>
      <c r="G355" s="2"/>
      <c r="H355" s="13"/>
      <c r="I355" s="13"/>
      <c r="J355" s="13"/>
      <c r="K355" s="13"/>
      <c r="L355" s="13"/>
    </row>
    <row r="356" spans="1:15" outlineLevel="2" x14ac:dyDescent="0.25">
      <c r="A356" s="1" t="s">
        <v>436</v>
      </c>
      <c r="B356" s="1" t="s">
        <v>437</v>
      </c>
      <c r="C356" s="1" t="s">
        <v>438</v>
      </c>
      <c r="E356" s="2" t="s">
        <v>1162</v>
      </c>
      <c r="F356" s="32"/>
      <c r="G356" s="2">
        <v>365</v>
      </c>
      <c r="H356" s="13">
        <v>90</v>
      </c>
      <c r="I356" s="13">
        <v>4004</v>
      </c>
      <c r="J356" s="13">
        <v>13487</v>
      </c>
      <c r="K356" s="13">
        <v>8595</v>
      </c>
      <c r="L356" s="13">
        <v>1105</v>
      </c>
      <c r="M356" s="12">
        <f t="shared" si="12"/>
        <v>36.950684931506849</v>
      </c>
      <c r="N356" s="12">
        <f t="shared" si="13"/>
        <v>3.3683816183816182</v>
      </c>
      <c r="O356" s="12">
        <f t="shared" si="14"/>
        <v>41.056316590563164</v>
      </c>
    </row>
    <row r="357" spans="1:15" outlineLevel="1" x14ac:dyDescent="0.25">
      <c r="A357" s="3" t="s">
        <v>1035</v>
      </c>
      <c r="E357" s="2"/>
      <c r="F357" s="32" t="s">
        <v>1159</v>
      </c>
      <c r="G357" s="2"/>
      <c r="H357" s="28">
        <f>SUBTOTAL(9,H356:H356)</f>
        <v>90</v>
      </c>
      <c r="I357" s="28">
        <f>SUBTOTAL(9,I356:I356)</f>
        <v>4004</v>
      </c>
      <c r="J357" s="28">
        <f>SUBTOTAL(9,J356:J356)</f>
        <v>13487</v>
      </c>
      <c r="K357" s="28">
        <f>SUBTOTAL(9,K356:K356)</f>
        <v>8595</v>
      </c>
      <c r="L357" s="28">
        <f>SUBTOTAL(9,L356:L356)</f>
        <v>1105</v>
      </c>
      <c r="M357" s="29">
        <f t="shared" si="12"/>
        <v>36.950684931506849</v>
      </c>
      <c r="N357" s="29">
        <f t="shared" si="13"/>
        <v>3.3683816183816182</v>
      </c>
      <c r="O357" s="29">
        <f t="shared" si="14"/>
        <v>41.056316590563164</v>
      </c>
    </row>
    <row r="358" spans="1:15" outlineLevel="1" x14ac:dyDescent="0.25">
      <c r="A358" s="3"/>
      <c r="B358" s="19" t="str">
        <f>CONCATENATE("COUNTY - ",A359)</f>
        <v>COUNTY - HALE</v>
      </c>
      <c r="D358" s="3" t="s">
        <v>4</v>
      </c>
      <c r="E358" s="2"/>
      <c r="F358" s="32"/>
      <c r="G358" s="2"/>
      <c r="H358" s="13"/>
      <c r="I358" s="13"/>
      <c r="J358" s="13"/>
      <c r="K358" s="13"/>
      <c r="L358" s="13"/>
    </row>
    <row r="359" spans="1:15" outlineLevel="2" x14ac:dyDescent="0.25">
      <c r="A359" s="1" t="s">
        <v>35</v>
      </c>
      <c r="B359" s="1" t="s">
        <v>439</v>
      </c>
      <c r="C359" s="1" t="s">
        <v>36</v>
      </c>
      <c r="E359" s="2" t="s">
        <v>1162</v>
      </c>
      <c r="F359" s="32"/>
      <c r="G359" s="2">
        <v>365</v>
      </c>
      <c r="H359" s="13">
        <v>49</v>
      </c>
      <c r="I359" s="13">
        <v>1110</v>
      </c>
      <c r="J359" s="13">
        <v>2825</v>
      </c>
      <c r="K359" s="13">
        <v>1213</v>
      </c>
      <c r="L359" s="13">
        <v>669</v>
      </c>
      <c r="M359" s="12">
        <f t="shared" si="12"/>
        <v>7.7397260273972606</v>
      </c>
      <c r="N359" s="12">
        <f t="shared" si="13"/>
        <v>2.545045045045045</v>
      </c>
      <c r="O359" s="12">
        <f t="shared" si="14"/>
        <v>15.795359239586245</v>
      </c>
    </row>
    <row r="360" spans="1:15" outlineLevel="1" x14ac:dyDescent="0.25">
      <c r="A360" s="3" t="s">
        <v>1036</v>
      </c>
      <c r="E360" s="2"/>
      <c r="F360" s="32" t="s">
        <v>1159</v>
      </c>
      <c r="G360" s="2"/>
      <c r="H360" s="28">
        <f>SUBTOTAL(9,H359:H359)</f>
        <v>49</v>
      </c>
      <c r="I360" s="28">
        <f>SUBTOTAL(9,I359:I359)</f>
        <v>1110</v>
      </c>
      <c r="J360" s="28">
        <f>SUBTOTAL(9,J359:J359)</f>
        <v>2825</v>
      </c>
      <c r="K360" s="28">
        <f>SUBTOTAL(9,K359:K359)</f>
        <v>1213</v>
      </c>
      <c r="L360" s="28">
        <f>SUBTOTAL(9,L359:L359)</f>
        <v>669</v>
      </c>
      <c r="M360" s="29">
        <f t="shared" si="12"/>
        <v>7.7397260273972606</v>
      </c>
      <c r="N360" s="29">
        <f t="shared" si="13"/>
        <v>2.545045045045045</v>
      </c>
      <c r="O360" s="29">
        <f t="shared" si="14"/>
        <v>15.795359239586245</v>
      </c>
    </row>
    <row r="361" spans="1:15" outlineLevel="1" x14ac:dyDescent="0.25">
      <c r="A361" s="3"/>
      <c r="B361" s="19" t="str">
        <f>CONCATENATE("COUNTY - ",A362)</f>
        <v>COUNTY - HAMILTON</v>
      </c>
      <c r="D361" s="3" t="s">
        <v>4</v>
      </c>
      <c r="E361" s="2"/>
      <c r="F361" s="32"/>
      <c r="G361" s="2"/>
      <c r="H361" s="13"/>
      <c r="I361" s="13"/>
      <c r="J361" s="13"/>
      <c r="K361" s="13"/>
      <c r="L361" s="13"/>
    </row>
    <row r="362" spans="1:15" outlineLevel="2" x14ac:dyDescent="0.25">
      <c r="A362" s="1" t="s">
        <v>440</v>
      </c>
      <c r="B362" s="1" t="s">
        <v>441</v>
      </c>
      <c r="C362" s="1" t="s">
        <v>442</v>
      </c>
      <c r="E362" s="2" t="s">
        <v>1161</v>
      </c>
      <c r="F362" s="32"/>
      <c r="G362" s="2">
        <v>365</v>
      </c>
      <c r="H362" s="13">
        <v>25</v>
      </c>
      <c r="I362" s="13">
        <v>396</v>
      </c>
      <c r="J362" s="13">
        <v>1418</v>
      </c>
      <c r="K362" s="13">
        <v>763</v>
      </c>
      <c r="L362" s="13">
        <v>94</v>
      </c>
      <c r="M362" s="12">
        <f t="shared" si="12"/>
        <v>3.8849315068493149</v>
      </c>
      <c r="N362" s="12">
        <f t="shared" si="13"/>
        <v>3.5808080808080809</v>
      </c>
      <c r="O362" s="12">
        <f t="shared" si="14"/>
        <v>15.539726027397261</v>
      </c>
    </row>
    <row r="363" spans="1:15" outlineLevel="1" x14ac:dyDescent="0.25">
      <c r="A363" s="3" t="s">
        <v>1037</v>
      </c>
      <c r="E363" s="2"/>
      <c r="F363" s="32" t="s">
        <v>1159</v>
      </c>
      <c r="G363" s="2"/>
      <c r="H363" s="28">
        <f>SUBTOTAL(9,H362:H362)</f>
        <v>25</v>
      </c>
      <c r="I363" s="28">
        <f>SUBTOTAL(9,I362:I362)</f>
        <v>396</v>
      </c>
      <c r="J363" s="28">
        <f>SUBTOTAL(9,J362:J362)</f>
        <v>1418</v>
      </c>
      <c r="K363" s="28">
        <f>SUBTOTAL(9,K362:K362)</f>
        <v>763</v>
      </c>
      <c r="L363" s="28">
        <f>SUBTOTAL(9,L362:L362)</f>
        <v>94</v>
      </c>
      <c r="M363" s="29">
        <f t="shared" si="12"/>
        <v>3.8849315068493149</v>
      </c>
      <c r="N363" s="29">
        <f t="shared" si="13"/>
        <v>3.5808080808080809</v>
      </c>
      <c r="O363" s="29">
        <f t="shared" si="14"/>
        <v>15.539726027397261</v>
      </c>
    </row>
    <row r="364" spans="1:15" outlineLevel="1" x14ac:dyDescent="0.25">
      <c r="A364" s="3"/>
      <c r="B364" s="19" t="str">
        <f>CONCATENATE("COUNTY - ",A365)</f>
        <v>COUNTY - HANSFORD</v>
      </c>
      <c r="D364" s="3" t="s">
        <v>4</v>
      </c>
      <c r="E364" s="2"/>
      <c r="F364" s="32"/>
      <c r="G364" s="2"/>
      <c r="H364" s="13"/>
      <c r="I364" s="13"/>
      <c r="J364" s="13"/>
      <c r="K364" s="13"/>
      <c r="L364" s="13"/>
    </row>
    <row r="365" spans="1:15" outlineLevel="2" x14ac:dyDescent="0.25">
      <c r="A365" s="1" t="s">
        <v>443</v>
      </c>
      <c r="B365" s="1" t="s">
        <v>444</v>
      </c>
      <c r="C365" s="1" t="s">
        <v>445</v>
      </c>
      <c r="E365" s="2" t="s">
        <v>1161</v>
      </c>
      <c r="F365" s="32"/>
      <c r="G365" s="2">
        <v>365</v>
      </c>
      <c r="H365" s="13">
        <v>14</v>
      </c>
      <c r="I365" s="13">
        <v>128</v>
      </c>
      <c r="J365" s="13">
        <v>777</v>
      </c>
      <c r="K365" s="13">
        <v>624</v>
      </c>
      <c r="L365" s="13">
        <v>4</v>
      </c>
      <c r="M365" s="12">
        <f t="shared" si="12"/>
        <v>2.128767123287671</v>
      </c>
      <c r="N365" s="12">
        <f t="shared" si="13"/>
        <v>6.0703125</v>
      </c>
      <c r="O365" s="12">
        <f t="shared" si="14"/>
        <v>15.205479452054792</v>
      </c>
    </row>
    <row r="366" spans="1:15" outlineLevel="1" x14ac:dyDescent="0.25">
      <c r="A366" s="3" t="s">
        <v>1038</v>
      </c>
      <c r="E366" s="2"/>
      <c r="F366" s="32" t="s">
        <v>1159</v>
      </c>
      <c r="G366" s="2"/>
      <c r="H366" s="28">
        <f>SUBTOTAL(9,H365:H365)</f>
        <v>14</v>
      </c>
      <c r="I366" s="28">
        <f>SUBTOTAL(9,I365:I365)</f>
        <v>128</v>
      </c>
      <c r="J366" s="28">
        <f>SUBTOTAL(9,J365:J365)</f>
        <v>777</v>
      </c>
      <c r="K366" s="28">
        <f>SUBTOTAL(9,K365:K365)</f>
        <v>624</v>
      </c>
      <c r="L366" s="28">
        <f>SUBTOTAL(9,L365:L365)</f>
        <v>4</v>
      </c>
      <c r="M366" s="29">
        <f t="shared" si="12"/>
        <v>2.128767123287671</v>
      </c>
      <c r="N366" s="29">
        <f t="shared" si="13"/>
        <v>6.0703125</v>
      </c>
      <c r="O366" s="29">
        <f t="shared" si="14"/>
        <v>15.205479452054792</v>
      </c>
    </row>
    <row r="367" spans="1:15" outlineLevel="1" x14ac:dyDescent="0.25">
      <c r="A367" s="3"/>
      <c r="B367" s="19" t="str">
        <f>CONCATENATE("COUNTY - ",A368)</f>
        <v>COUNTY - HARDEMAN</v>
      </c>
      <c r="D367" s="3" t="s">
        <v>4</v>
      </c>
      <c r="E367" s="2"/>
      <c r="F367" s="32"/>
      <c r="G367" s="2"/>
      <c r="H367" s="13"/>
      <c r="I367" s="13"/>
      <c r="J367" s="13"/>
      <c r="K367" s="13"/>
      <c r="L367" s="13"/>
    </row>
    <row r="368" spans="1:15" outlineLevel="2" x14ac:dyDescent="0.25">
      <c r="A368" s="1" t="s">
        <v>446</v>
      </c>
      <c r="B368" s="1" t="s">
        <v>447</v>
      </c>
      <c r="C368" s="1" t="s">
        <v>448</v>
      </c>
      <c r="E368" s="2" t="s">
        <v>1161</v>
      </c>
      <c r="F368" s="32"/>
      <c r="G368" s="2">
        <v>365</v>
      </c>
      <c r="H368" s="13">
        <v>18</v>
      </c>
      <c r="I368" s="13">
        <v>145</v>
      </c>
      <c r="J368" s="13">
        <v>766</v>
      </c>
      <c r="K368" s="13">
        <v>608</v>
      </c>
      <c r="L368" s="13">
        <v>9</v>
      </c>
      <c r="M368" s="12">
        <f t="shared" si="12"/>
        <v>2.0986301369863014</v>
      </c>
      <c r="N368" s="12">
        <f t="shared" si="13"/>
        <v>5.2827586206896555</v>
      </c>
      <c r="O368" s="12">
        <f t="shared" si="14"/>
        <v>11.659056316590563</v>
      </c>
    </row>
    <row r="369" spans="1:15" outlineLevel="1" x14ac:dyDescent="0.25">
      <c r="A369" s="3" t="s">
        <v>1039</v>
      </c>
      <c r="E369" s="2"/>
      <c r="F369" s="32" t="s">
        <v>1159</v>
      </c>
      <c r="G369" s="2"/>
      <c r="H369" s="28">
        <f>SUBTOTAL(9,H368:H368)</f>
        <v>18</v>
      </c>
      <c r="I369" s="28">
        <f>SUBTOTAL(9,I368:I368)</f>
        <v>145</v>
      </c>
      <c r="J369" s="28">
        <f>SUBTOTAL(9,J368:J368)</f>
        <v>766</v>
      </c>
      <c r="K369" s="28">
        <f>SUBTOTAL(9,K368:K368)</f>
        <v>608</v>
      </c>
      <c r="L369" s="28">
        <f>SUBTOTAL(9,L368:L368)</f>
        <v>9</v>
      </c>
      <c r="M369" s="29">
        <f t="shared" si="12"/>
        <v>2.0986301369863014</v>
      </c>
      <c r="N369" s="29">
        <f t="shared" si="13"/>
        <v>5.2827586206896555</v>
      </c>
      <c r="O369" s="29">
        <f t="shared" si="14"/>
        <v>11.659056316590563</v>
      </c>
    </row>
    <row r="370" spans="1:15" outlineLevel="1" x14ac:dyDescent="0.25">
      <c r="A370" s="3"/>
      <c r="B370" s="19" t="str">
        <f>CONCATENATE("COUNTY - ",A371)</f>
        <v>COUNTY - HARDIN</v>
      </c>
      <c r="D370" s="3" t="s">
        <v>4</v>
      </c>
      <c r="E370" s="2"/>
      <c r="F370" s="32"/>
      <c r="G370" s="2"/>
      <c r="H370" s="13"/>
      <c r="I370" s="13"/>
      <c r="J370" s="13"/>
      <c r="K370" s="13"/>
      <c r="L370" s="13"/>
    </row>
    <row r="371" spans="1:15" outlineLevel="2" x14ac:dyDescent="0.25">
      <c r="A371" s="1" t="s">
        <v>449</v>
      </c>
      <c r="B371" s="1" t="s">
        <v>450</v>
      </c>
      <c r="C371" s="1" t="s">
        <v>451</v>
      </c>
      <c r="E371" s="2" t="s">
        <v>1163</v>
      </c>
      <c r="F371" s="32"/>
      <c r="G371" s="2">
        <v>365</v>
      </c>
      <c r="H371" s="13">
        <v>4</v>
      </c>
      <c r="I371" s="13">
        <v>195</v>
      </c>
      <c r="J371" s="13">
        <v>531</v>
      </c>
      <c r="K371" s="13">
        <v>360</v>
      </c>
      <c r="L371" s="13">
        <v>0</v>
      </c>
      <c r="M371" s="12">
        <f t="shared" si="12"/>
        <v>1.4547945205479451</v>
      </c>
      <c r="N371" s="12">
        <f t="shared" si="13"/>
        <v>2.7230769230769232</v>
      </c>
      <c r="O371" s="12">
        <f t="shared" si="14"/>
        <v>36.369863013698627</v>
      </c>
    </row>
    <row r="372" spans="1:15" outlineLevel="1" x14ac:dyDescent="0.25">
      <c r="A372" s="3" t="s">
        <v>1040</v>
      </c>
      <c r="E372" s="2"/>
      <c r="F372" s="32" t="s">
        <v>1159</v>
      </c>
      <c r="G372" s="2"/>
      <c r="H372" s="28">
        <f>SUBTOTAL(9,H371:H371)</f>
        <v>4</v>
      </c>
      <c r="I372" s="28">
        <f>SUBTOTAL(9,I371:I371)</f>
        <v>195</v>
      </c>
      <c r="J372" s="28">
        <f>SUBTOTAL(9,J371:J371)</f>
        <v>531</v>
      </c>
      <c r="K372" s="28">
        <f>SUBTOTAL(9,K371:K371)</f>
        <v>360</v>
      </c>
      <c r="L372" s="28">
        <f>SUBTOTAL(9,L371:L371)</f>
        <v>0</v>
      </c>
      <c r="M372" s="29">
        <f t="shared" si="12"/>
        <v>1.4547945205479451</v>
      </c>
      <c r="N372" s="29">
        <f t="shared" si="13"/>
        <v>2.7230769230769232</v>
      </c>
      <c r="O372" s="29">
        <f t="shared" si="14"/>
        <v>36.369863013698627</v>
      </c>
    </row>
    <row r="373" spans="1:15" outlineLevel="1" x14ac:dyDescent="0.25">
      <c r="A373" s="3"/>
      <c r="B373" s="19" t="str">
        <f>CONCATENATE("COUNTY - ",A374)</f>
        <v>COUNTY - HARRIS</v>
      </c>
      <c r="D373" s="3" t="s">
        <v>6</v>
      </c>
      <c r="E373" s="2"/>
      <c r="F373" s="32"/>
      <c r="G373" s="2"/>
      <c r="H373" s="13"/>
      <c r="I373" s="13"/>
      <c r="J373" s="13"/>
      <c r="K373" s="13"/>
      <c r="L373" s="13"/>
    </row>
    <row r="374" spans="1:15" outlineLevel="2" x14ac:dyDescent="0.25">
      <c r="A374" s="1" t="s">
        <v>37</v>
      </c>
      <c r="B374" s="1" t="s">
        <v>502</v>
      </c>
      <c r="C374" s="1" t="s">
        <v>38</v>
      </c>
      <c r="E374" s="2" t="s">
        <v>1163</v>
      </c>
      <c r="F374" s="32"/>
      <c r="G374" s="2">
        <v>365</v>
      </c>
      <c r="H374" s="13">
        <v>34</v>
      </c>
      <c r="I374" s="13">
        <v>1899</v>
      </c>
      <c r="J374" s="13">
        <v>6809</v>
      </c>
      <c r="K374" s="13">
        <v>446</v>
      </c>
      <c r="L374" s="13">
        <v>7</v>
      </c>
      <c r="M374" s="12">
        <f t="shared" si="12"/>
        <v>18.654794520547945</v>
      </c>
      <c r="N374" s="12">
        <f t="shared" si="13"/>
        <v>3.5855713533438651</v>
      </c>
      <c r="O374" s="12">
        <f t="shared" si="14"/>
        <v>54.867042707493951</v>
      </c>
    </row>
    <row r="375" spans="1:15" outlineLevel="2" x14ac:dyDescent="0.25">
      <c r="A375" s="1" t="s">
        <v>37</v>
      </c>
      <c r="B375" s="1" t="s">
        <v>504</v>
      </c>
      <c r="C375" s="1" t="s">
        <v>38</v>
      </c>
      <c r="E375" s="2" t="s">
        <v>1163</v>
      </c>
      <c r="F375" s="32"/>
      <c r="G375" s="2">
        <v>365</v>
      </c>
      <c r="H375" s="13">
        <v>10</v>
      </c>
      <c r="I375" s="13">
        <v>138</v>
      </c>
      <c r="J375" s="13">
        <v>314</v>
      </c>
      <c r="K375" s="13">
        <v>6</v>
      </c>
      <c r="L375" s="13">
        <v>0</v>
      </c>
      <c r="M375" s="12">
        <f t="shared" si="12"/>
        <v>0.86027397260273974</v>
      </c>
      <c r="N375" s="12">
        <f t="shared" si="13"/>
        <v>2.2753623188405796</v>
      </c>
      <c r="O375" s="12">
        <f t="shared" si="14"/>
        <v>8.6027397260273979</v>
      </c>
    </row>
    <row r="376" spans="1:15" outlineLevel="2" x14ac:dyDescent="0.25">
      <c r="A376" s="1" t="s">
        <v>37</v>
      </c>
      <c r="B376" s="1" t="s">
        <v>459</v>
      </c>
      <c r="C376" s="1" t="s">
        <v>38</v>
      </c>
      <c r="E376" s="2" t="s">
        <v>1162</v>
      </c>
      <c r="F376" s="32"/>
      <c r="G376" s="2">
        <v>365</v>
      </c>
      <c r="H376" s="13">
        <v>651</v>
      </c>
      <c r="I376" s="13">
        <v>21695</v>
      </c>
      <c r="J376" s="13">
        <v>158787</v>
      </c>
      <c r="K376" s="13">
        <v>86086</v>
      </c>
      <c r="L376" s="13">
        <v>16371</v>
      </c>
      <c r="M376" s="12">
        <f t="shared" si="12"/>
        <v>435.03287671232874</v>
      </c>
      <c r="N376" s="12">
        <f t="shared" si="13"/>
        <v>7.3190596911730816</v>
      </c>
      <c r="O376" s="12">
        <f t="shared" si="14"/>
        <v>66.825326683921475</v>
      </c>
    </row>
    <row r="377" spans="1:15" outlineLevel="2" x14ac:dyDescent="0.25">
      <c r="A377" s="1" t="s">
        <v>37</v>
      </c>
      <c r="B377" s="1" t="s">
        <v>511</v>
      </c>
      <c r="C377" s="1" t="s">
        <v>475</v>
      </c>
      <c r="E377" s="2" t="s">
        <v>1163</v>
      </c>
      <c r="F377" s="32"/>
      <c r="G377" s="2">
        <v>365</v>
      </c>
      <c r="H377" s="13">
        <v>4</v>
      </c>
      <c r="I377" s="13">
        <v>59</v>
      </c>
      <c r="J377" s="13">
        <v>165</v>
      </c>
      <c r="K377" s="13">
        <v>64</v>
      </c>
      <c r="L377" s="13">
        <v>34</v>
      </c>
      <c r="M377" s="12">
        <f t="shared" si="12"/>
        <v>0.45205479452054792</v>
      </c>
      <c r="N377" s="12">
        <f t="shared" si="13"/>
        <v>2.7966101694915255</v>
      </c>
      <c r="O377" s="12">
        <f t="shared" si="14"/>
        <v>11.301369863013697</v>
      </c>
    </row>
    <row r="378" spans="1:15" outlineLevel="2" x14ac:dyDescent="0.25">
      <c r="A378" s="1" t="s">
        <v>37</v>
      </c>
      <c r="B378" s="1" t="s">
        <v>510</v>
      </c>
      <c r="C378" s="1" t="s">
        <v>38</v>
      </c>
      <c r="E378" s="2" t="s">
        <v>1163</v>
      </c>
      <c r="F378" s="32"/>
      <c r="G378" s="2">
        <v>365</v>
      </c>
      <c r="H378" s="13">
        <v>4</v>
      </c>
      <c r="I378" s="13">
        <v>325</v>
      </c>
      <c r="J378" s="13">
        <v>935</v>
      </c>
      <c r="K378" s="13">
        <v>374</v>
      </c>
      <c r="L378" s="13">
        <v>2</v>
      </c>
      <c r="M378" s="12">
        <f t="shared" si="12"/>
        <v>2.5616438356164384</v>
      </c>
      <c r="N378" s="12">
        <f t="shared" si="13"/>
        <v>2.8769230769230769</v>
      </c>
      <c r="O378" s="12">
        <f t="shared" si="14"/>
        <v>64.041095890410958</v>
      </c>
    </row>
    <row r="379" spans="1:15" outlineLevel="2" x14ac:dyDescent="0.25">
      <c r="A379" s="1" t="s">
        <v>37</v>
      </c>
      <c r="B379" s="1" t="s">
        <v>500</v>
      </c>
      <c r="C379" s="1" t="s">
        <v>38</v>
      </c>
      <c r="E379" s="2" t="s">
        <v>1163</v>
      </c>
      <c r="F379" s="32"/>
      <c r="G379" s="2">
        <v>365</v>
      </c>
      <c r="H379" s="13">
        <v>60</v>
      </c>
      <c r="I379" s="13">
        <v>1131</v>
      </c>
      <c r="J379" s="13">
        <v>15334</v>
      </c>
      <c r="K379" s="13">
        <v>12929</v>
      </c>
      <c r="L379" s="13">
        <v>0</v>
      </c>
      <c r="M379" s="12">
        <f t="shared" si="12"/>
        <v>42.010958904109586</v>
      </c>
      <c r="N379" s="12">
        <f t="shared" si="13"/>
        <v>13.557913351016799</v>
      </c>
      <c r="O379" s="12">
        <f t="shared" si="14"/>
        <v>70.018264840182638</v>
      </c>
    </row>
    <row r="380" spans="1:15" outlineLevel="2" x14ac:dyDescent="0.25">
      <c r="A380" s="1" t="s">
        <v>37</v>
      </c>
      <c r="B380" s="1" t="s">
        <v>479</v>
      </c>
      <c r="C380" s="1" t="s">
        <v>475</v>
      </c>
      <c r="E380" s="2" t="s">
        <v>1163</v>
      </c>
      <c r="F380" s="32"/>
      <c r="G380" s="2">
        <v>365</v>
      </c>
      <c r="H380" s="13">
        <v>76</v>
      </c>
      <c r="I380" s="13">
        <v>1142</v>
      </c>
      <c r="J380" s="13">
        <v>14679</v>
      </c>
      <c r="K380" s="13">
        <v>10850</v>
      </c>
      <c r="L380" s="13">
        <v>16</v>
      </c>
      <c r="M380" s="12">
        <f t="shared" si="12"/>
        <v>40.216438356164382</v>
      </c>
      <c r="N380" s="12">
        <f t="shared" si="13"/>
        <v>12.853765323992995</v>
      </c>
      <c r="O380" s="12">
        <f t="shared" si="14"/>
        <v>52.916366258111026</v>
      </c>
    </row>
    <row r="381" spans="1:15" outlineLevel="2" x14ac:dyDescent="0.25">
      <c r="A381" s="1" t="s">
        <v>37</v>
      </c>
      <c r="B381" s="1" t="s">
        <v>506</v>
      </c>
      <c r="C381" s="1" t="s">
        <v>40</v>
      </c>
      <c r="E381" s="2" t="s">
        <v>1163</v>
      </c>
      <c r="F381" s="32"/>
      <c r="G381" s="2">
        <v>365</v>
      </c>
      <c r="H381" s="13">
        <v>60</v>
      </c>
      <c r="I381" s="13">
        <v>1403</v>
      </c>
      <c r="J381" s="13">
        <v>17272</v>
      </c>
      <c r="K381" s="13">
        <v>14547</v>
      </c>
      <c r="L381" s="13">
        <v>0</v>
      </c>
      <c r="M381" s="12">
        <f t="shared" si="12"/>
        <v>47.320547945205476</v>
      </c>
      <c r="N381" s="12">
        <f t="shared" si="13"/>
        <v>12.310762651461154</v>
      </c>
      <c r="O381" s="12">
        <f t="shared" si="14"/>
        <v>78.867579908675793</v>
      </c>
    </row>
    <row r="382" spans="1:15" outlineLevel="2" x14ac:dyDescent="0.25">
      <c r="A382" s="1" t="s">
        <v>37</v>
      </c>
      <c r="B382" s="1" t="s">
        <v>501</v>
      </c>
      <c r="C382" s="1" t="s">
        <v>38</v>
      </c>
      <c r="E382" s="2" t="s">
        <v>1163</v>
      </c>
      <c r="F382" s="32"/>
      <c r="G382" s="2">
        <v>365</v>
      </c>
      <c r="H382" s="13">
        <v>60</v>
      </c>
      <c r="I382" s="13">
        <v>1358</v>
      </c>
      <c r="J382" s="13">
        <v>16924</v>
      </c>
      <c r="K382" s="13">
        <v>14806</v>
      </c>
      <c r="L382" s="13">
        <v>0</v>
      </c>
      <c r="M382" s="12">
        <f t="shared" si="12"/>
        <v>46.367123287671234</v>
      </c>
      <c r="N382" s="12">
        <f t="shared" si="13"/>
        <v>12.462444771723122</v>
      </c>
      <c r="O382" s="12">
        <f t="shared" si="14"/>
        <v>77.278538812785385</v>
      </c>
    </row>
    <row r="383" spans="1:15" outlineLevel="2" x14ac:dyDescent="0.25">
      <c r="A383" s="1" t="s">
        <v>37</v>
      </c>
      <c r="B383" s="1" t="s">
        <v>494</v>
      </c>
      <c r="C383" s="1" t="s">
        <v>495</v>
      </c>
      <c r="E383" s="2" t="s">
        <v>1163</v>
      </c>
      <c r="F383" s="32"/>
      <c r="G383" s="2">
        <v>365</v>
      </c>
      <c r="H383" s="13">
        <v>19</v>
      </c>
      <c r="I383" s="13">
        <v>518</v>
      </c>
      <c r="J383" s="13">
        <v>1221</v>
      </c>
      <c r="K383" s="13">
        <v>0</v>
      </c>
      <c r="L383" s="13">
        <v>0</v>
      </c>
      <c r="M383" s="12">
        <f t="shared" si="12"/>
        <v>3.3452054794520549</v>
      </c>
      <c r="N383" s="12">
        <f t="shared" si="13"/>
        <v>2.3571428571428572</v>
      </c>
      <c r="O383" s="12">
        <f t="shared" si="14"/>
        <v>17.606344628695027</v>
      </c>
    </row>
    <row r="384" spans="1:15" outlineLevel="2" x14ac:dyDescent="0.25">
      <c r="A384" s="1" t="s">
        <v>37</v>
      </c>
      <c r="B384" s="1" t="s">
        <v>467</v>
      </c>
      <c r="C384" s="1" t="s">
        <v>38</v>
      </c>
      <c r="E384" s="2" t="s">
        <v>1161</v>
      </c>
      <c r="F384" s="32"/>
      <c r="G384" s="2">
        <v>365</v>
      </c>
      <c r="H384" s="13">
        <v>694</v>
      </c>
      <c r="I384" s="13">
        <v>31530</v>
      </c>
      <c r="J384" s="13">
        <v>196734</v>
      </c>
      <c r="K384" s="13">
        <v>26026</v>
      </c>
      <c r="L384" s="13">
        <v>65384</v>
      </c>
      <c r="M384" s="12">
        <f t="shared" si="12"/>
        <v>538.99726027397264</v>
      </c>
      <c r="N384" s="12">
        <f t="shared" si="13"/>
        <v>6.2395813510941958</v>
      </c>
      <c r="O384" s="12">
        <f t="shared" si="14"/>
        <v>77.665311278670416</v>
      </c>
    </row>
    <row r="385" spans="1:15" outlineLevel="2" x14ac:dyDescent="0.25">
      <c r="A385" s="1" t="s">
        <v>37</v>
      </c>
      <c r="B385" s="1" t="s">
        <v>464</v>
      </c>
      <c r="C385" s="1" t="s">
        <v>465</v>
      </c>
      <c r="E385" s="2" t="s">
        <v>1163</v>
      </c>
      <c r="F385" s="32"/>
      <c r="G385" s="2">
        <v>365</v>
      </c>
      <c r="H385" s="13">
        <v>586</v>
      </c>
      <c r="I385" s="13">
        <v>30837</v>
      </c>
      <c r="J385" s="13">
        <v>154859</v>
      </c>
      <c r="K385" s="13">
        <v>80394</v>
      </c>
      <c r="L385" s="13">
        <v>22073</v>
      </c>
      <c r="M385" s="12">
        <f t="shared" si="12"/>
        <v>424.2712328767123</v>
      </c>
      <c r="N385" s="12">
        <f t="shared" si="13"/>
        <v>5.0218568602652658</v>
      </c>
      <c r="O385" s="12">
        <f t="shared" si="14"/>
        <v>72.401234279302443</v>
      </c>
    </row>
    <row r="386" spans="1:15" outlineLevel="2" x14ac:dyDescent="0.25">
      <c r="A386" s="1" t="s">
        <v>37</v>
      </c>
      <c r="B386" s="1" t="s">
        <v>463</v>
      </c>
      <c r="C386" s="1" t="s">
        <v>41</v>
      </c>
      <c r="E386" s="2" t="s">
        <v>1163</v>
      </c>
      <c r="F386" s="32"/>
      <c r="G386" s="2">
        <v>365</v>
      </c>
      <c r="H386" s="13">
        <v>278</v>
      </c>
      <c r="I386" s="13">
        <v>15029</v>
      </c>
      <c r="J386" s="13">
        <v>77199</v>
      </c>
      <c r="K386" s="13">
        <v>38532</v>
      </c>
      <c r="L386" s="13">
        <v>14606</v>
      </c>
      <c r="M386" s="12">
        <f t="shared" si="12"/>
        <v>211.50410958904109</v>
      </c>
      <c r="N386" s="12">
        <f t="shared" si="13"/>
        <v>5.1366691063943044</v>
      </c>
      <c r="O386" s="12">
        <f t="shared" si="14"/>
        <v>76.08061496008672</v>
      </c>
    </row>
    <row r="387" spans="1:15" outlineLevel="2" x14ac:dyDescent="0.25">
      <c r="A387" s="1" t="s">
        <v>37</v>
      </c>
      <c r="B387" s="1" t="s">
        <v>469</v>
      </c>
      <c r="C387" s="1" t="s">
        <v>38</v>
      </c>
      <c r="E387" s="2" t="s">
        <v>1163</v>
      </c>
      <c r="F387" s="32"/>
      <c r="G387" s="2">
        <v>365</v>
      </c>
      <c r="H387" s="13">
        <v>136</v>
      </c>
      <c r="I387" s="13">
        <v>4592</v>
      </c>
      <c r="J387" s="13">
        <v>25431</v>
      </c>
      <c r="K387" s="13">
        <v>13873</v>
      </c>
      <c r="L387" s="13">
        <v>2710</v>
      </c>
      <c r="M387" s="12">
        <f t="shared" si="12"/>
        <v>69.673972602739724</v>
      </c>
      <c r="N387" s="12">
        <f t="shared" si="13"/>
        <v>5.538109756097561</v>
      </c>
      <c r="O387" s="12">
        <f t="shared" si="14"/>
        <v>51.230862207896855</v>
      </c>
    </row>
    <row r="388" spans="1:15" outlineLevel="2" x14ac:dyDescent="0.25">
      <c r="A388" s="1" t="s">
        <v>37</v>
      </c>
      <c r="B388" s="1" t="s">
        <v>454</v>
      </c>
      <c r="C388" s="1" t="s">
        <v>38</v>
      </c>
      <c r="E388" s="2" t="s">
        <v>1163</v>
      </c>
      <c r="F388" s="32"/>
      <c r="G388" s="2">
        <v>365</v>
      </c>
      <c r="H388" s="13">
        <v>316</v>
      </c>
      <c r="I388" s="13">
        <v>16533</v>
      </c>
      <c r="J388" s="13">
        <v>79758</v>
      </c>
      <c r="K388" s="13">
        <v>33481</v>
      </c>
      <c r="L388" s="13">
        <v>19801</v>
      </c>
      <c r="M388" s="12">
        <f t="shared" si="12"/>
        <v>218.51506849315069</v>
      </c>
      <c r="N388" s="12">
        <f t="shared" si="13"/>
        <v>4.8241698421339141</v>
      </c>
      <c r="O388" s="12">
        <f t="shared" si="14"/>
        <v>69.15033813074389</v>
      </c>
    </row>
    <row r="389" spans="1:15" outlineLevel="2" x14ac:dyDescent="0.25">
      <c r="A389" s="1" t="s">
        <v>37</v>
      </c>
      <c r="B389" s="1" t="s">
        <v>471</v>
      </c>
      <c r="C389" s="1" t="s">
        <v>472</v>
      </c>
      <c r="E389" s="2" t="s">
        <v>1163</v>
      </c>
      <c r="F389" s="32"/>
      <c r="G389" s="2">
        <v>365</v>
      </c>
      <c r="H389" s="13">
        <v>261</v>
      </c>
      <c r="I389" s="13">
        <v>8967</v>
      </c>
      <c r="J389" s="13">
        <v>47029</v>
      </c>
      <c r="K389" s="13">
        <v>29316</v>
      </c>
      <c r="L389" s="13">
        <v>4531</v>
      </c>
      <c r="M389" s="12">
        <f t="shared" si="12"/>
        <v>128.84657534246574</v>
      </c>
      <c r="N389" s="12">
        <f t="shared" si="13"/>
        <v>5.2446749191479869</v>
      </c>
      <c r="O389" s="12">
        <f t="shared" si="14"/>
        <v>49.366503962630553</v>
      </c>
    </row>
    <row r="390" spans="1:15" outlineLevel="2" x14ac:dyDescent="0.25">
      <c r="A390" s="1" t="s">
        <v>37</v>
      </c>
      <c r="B390" s="1" t="s">
        <v>462</v>
      </c>
      <c r="C390" s="1" t="s">
        <v>38</v>
      </c>
      <c r="E390" s="2" t="s">
        <v>1163</v>
      </c>
      <c r="F390" s="32"/>
      <c r="G390" s="2">
        <v>365</v>
      </c>
      <c r="H390" s="13">
        <v>251</v>
      </c>
      <c r="I390" s="13">
        <v>9508</v>
      </c>
      <c r="J390" s="13">
        <v>42425</v>
      </c>
      <c r="K390" s="13">
        <v>18328</v>
      </c>
      <c r="L390" s="13">
        <v>8795</v>
      </c>
      <c r="M390" s="12">
        <f t="shared" si="12"/>
        <v>116.23287671232876</v>
      </c>
      <c r="N390" s="12">
        <f t="shared" si="13"/>
        <v>4.4620319730753053</v>
      </c>
      <c r="O390" s="12">
        <f t="shared" si="14"/>
        <v>46.307919008895922</v>
      </c>
    </row>
    <row r="391" spans="1:15" outlineLevel="2" x14ac:dyDescent="0.25">
      <c r="A391" s="1" t="s">
        <v>37</v>
      </c>
      <c r="B391" s="1" t="s">
        <v>486</v>
      </c>
      <c r="C391" s="1" t="s">
        <v>38</v>
      </c>
      <c r="E391" s="2" t="s">
        <v>1163</v>
      </c>
      <c r="F391" s="32"/>
      <c r="G391" s="2">
        <v>365</v>
      </c>
      <c r="H391" s="13">
        <v>111</v>
      </c>
      <c r="I391" s="13">
        <v>154</v>
      </c>
      <c r="J391" s="13">
        <v>12879</v>
      </c>
      <c r="K391" s="13">
        <v>24</v>
      </c>
      <c r="L391" s="13">
        <v>4675</v>
      </c>
      <c r="M391" s="12">
        <f t="shared" si="12"/>
        <v>35.284931506849318</v>
      </c>
      <c r="N391" s="12">
        <f t="shared" si="13"/>
        <v>83.629870129870127</v>
      </c>
      <c r="O391" s="12">
        <f t="shared" si="14"/>
        <v>31.788226582747132</v>
      </c>
    </row>
    <row r="392" spans="1:15" outlineLevel="2" x14ac:dyDescent="0.25">
      <c r="A392" s="1" t="s">
        <v>37</v>
      </c>
      <c r="B392" s="1" t="s">
        <v>452</v>
      </c>
      <c r="C392" s="1" t="s">
        <v>191</v>
      </c>
      <c r="E392" s="2" t="s">
        <v>1162</v>
      </c>
      <c r="F392" s="32"/>
      <c r="G392" s="2">
        <v>365</v>
      </c>
      <c r="H392" s="13">
        <v>285</v>
      </c>
      <c r="I392" s="13">
        <v>14953</v>
      </c>
      <c r="J392" s="13">
        <v>69410</v>
      </c>
      <c r="K392" s="13">
        <v>38685</v>
      </c>
      <c r="L392" s="13">
        <v>8350</v>
      </c>
      <c r="M392" s="12">
        <f t="shared" si="12"/>
        <v>190.16438356164383</v>
      </c>
      <c r="N392" s="12">
        <f t="shared" si="13"/>
        <v>4.6418778840366484</v>
      </c>
      <c r="O392" s="12">
        <f t="shared" si="14"/>
        <v>66.724345109348718</v>
      </c>
    </row>
    <row r="393" spans="1:15" outlineLevel="2" x14ac:dyDescent="0.25">
      <c r="A393" s="1" t="s">
        <v>37</v>
      </c>
      <c r="B393" s="15" t="s">
        <v>476</v>
      </c>
      <c r="C393" s="15" t="s">
        <v>477</v>
      </c>
      <c r="D393" s="14"/>
      <c r="E393" s="16" t="s">
        <v>1162</v>
      </c>
      <c r="F393" s="33"/>
      <c r="G393" s="16">
        <v>365</v>
      </c>
      <c r="H393" s="17">
        <v>134</v>
      </c>
      <c r="I393" s="17">
        <v>6843</v>
      </c>
      <c r="J393" s="17">
        <v>29309</v>
      </c>
      <c r="K393" s="17">
        <v>18738</v>
      </c>
      <c r="L393" s="17">
        <v>1196</v>
      </c>
      <c r="M393" s="18">
        <f t="shared" si="12"/>
        <v>80.298630136986304</v>
      </c>
      <c r="N393" s="18">
        <f t="shared" si="13"/>
        <v>4.2830629840713135</v>
      </c>
      <c r="O393" s="18">
        <f t="shared" si="14"/>
        <v>59.924350848497241</v>
      </c>
    </row>
    <row r="394" spans="1:15" outlineLevel="2" x14ac:dyDescent="0.25">
      <c r="A394" s="1" t="s">
        <v>37</v>
      </c>
      <c r="B394" s="1" t="s">
        <v>488</v>
      </c>
      <c r="C394" s="1" t="s">
        <v>40</v>
      </c>
      <c r="E394" s="2" t="s">
        <v>1162</v>
      </c>
      <c r="F394" s="32"/>
      <c r="G394" s="2">
        <v>365</v>
      </c>
      <c r="H394" s="13">
        <v>145</v>
      </c>
      <c r="I394" s="13">
        <v>599</v>
      </c>
      <c r="J394" s="13">
        <v>19519</v>
      </c>
      <c r="K394" s="13">
        <v>12775</v>
      </c>
      <c r="L394" s="13">
        <v>813</v>
      </c>
      <c r="M394" s="12">
        <f t="shared" si="12"/>
        <v>53.476712328767121</v>
      </c>
      <c r="N394" s="12">
        <f t="shared" si="13"/>
        <v>32.585976627712853</v>
      </c>
      <c r="O394" s="12">
        <f t="shared" si="14"/>
        <v>36.880491261218708</v>
      </c>
    </row>
    <row r="395" spans="1:15" outlineLevel="2" x14ac:dyDescent="0.25">
      <c r="A395" s="1" t="s">
        <v>37</v>
      </c>
      <c r="B395" s="1" t="s">
        <v>456</v>
      </c>
      <c r="C395" s="1" t="s">
        <v>38</v>
      </c>
      <c r="E395" s="2" t="s">
        <v>1162</v>
      </c>
      <c r="F395" s="32"/>
      <c r="G395" s="2">
        <v>365</v>
      </c>
      <c r="H395" s="13">
        <v>963</v>
      </c>
      <c r="I395" s="13">
        <v>41177</v>
      </c>
      <c r="J395" s="13">
        <v>304894</v>
      </c>
      <c r="K395" s="13">
        <v>179960</v>
      </c>
      <c r="L395" s="13">
        <v>10882</v>
      </c>
      <c r="M395" s="12">
        <f t="shared" si="12"/>
        <v>835.3260273972603</v>
      </c>
      <c r="N395" s="12">
        <f t="shared" si="13"/>
        <v>7.4044733710566577</v>
      </c>
      <c r="O395" s="12">
        <f t="shared" si="14"/>
        <v>86.742058919757042</v>
      </c>
    </row>
    <row r="396" spans="1:15" outlineLevel="2" x14ac:dyDescent="0.25">
      <c r="A396" s="1" t="s">
        <v>37</v>
      </c>
      <c r="B396" s="1" t="s">
        <v>499</v>
      </c>
      <c r="C396" s="1" t="s">
        <v>38</v>
      </c>
      <c r="E396" s="2" t="s">
        <v>1162</v>
      </c>
      <c r="F396" s="32"/>
      <c r="G396" s="2">
        <v>365</v>
      </c>
      <c r="H396" s="13">
        <v>271</v>
      </c>
      <c r="I396" s="13">
        <v>16196</v>
      </c>
      <c r="J396" s="13">
        <v>65007</v>
      </c>
      <c r="K396" s="13">
        <v>31764</v>
      </c>
      <c r="L396" s="13">
        <v>7507</v>
      </c>
      <c r="M396" s="12">
        <f t="shared" si="12"/>
        <v>178.1013698630137</v>
      </c>
      <c r="N396" s="12">
        <f t="shared" si="13"/>
        <v>4.0137688318103235</v>
      </c>
      <c r="O396" s="12">
        <f t="shared" si="14"/>
        <v>65.720062680078854</v>
      </c>
    </row>
    <row r="397" spans="1:15" outlineLevel="2" x14ac:dyDescent="0.25">
      <c r="A397" s="1" t="s">
        <v>37</v>
      </c>
      <c r="B397" s="1" t="s">
        <v>490</v>
      </c>
      <c r="C397" s="1" t="s">
        <v>38</v>
      </c>
      <c r="E397" s="2" t="s">
        <v>1162</v>
      </c>
      <c r="F397" s="32"/>
      <c r="G397" s="2">
        <v>365</v>
      </c>
      <c r="H397" s="13">
        <v>358</v>
      </c>
      <c r="I397" s="13">
        <v>24273</v>
      </c>
      <c r="J397" s="13">
        <v>108189</v>
      </c>
      <c r="K397" s="13">
        <v>58500</v>
      </c>
      <c r="L397" s="13">
        <v>11889</v>
      </c>
      <c r="M397" s="12">
        <f t="shared" si="12"/>
        <v>296.40821917808222</v>
      </c>
      <c r="N397" s="12">
        <f t="shared" si="13"/>
        <v>4.4571746384872082</v>
      </c>
      <c r="O397" s="12">
        <f t="shared" si="14"/>
        <v>82.795591949184981</v>
      </c>
    </row>
    <row r="398" spans="1:15" outlineLevel="2" x14ac:dyDescent="0.25">
      <c r="A398" s="1" t="s">
        <v>37</v>
      </c>
      <c r="B398" s="1" t="s">
        <v>492</v>
      </c>
      <c r="C398" s="1" t="s">
        <v>465</v>
      </c>
      <c r="E398" s="2" t="s">
        <v>1163</v>
      </c>
      <c r="F398" s="32"/>
      <c r="G398" s="2">
        <v>365</v>
      </c>
      <c r="H398" s="13">
        <v>15</v>
      </c>
      <c r="I398" s="13">
        <v>682</v>
      </c>
      <c r="J398" s="13">
        <v>1481</v>
      </c>
      <c r="K398" s="13">
        <v>852</v>
      </c>
      <c r="L398" s="13">
        <v>4</v>
      </c>
      <c r="M398" s="12">
        <f t="shared" ref="M398:M472" si="15">J398/365</f>
        <v>4.0575342465753428</v>
      </c>
      <c r="N398" s="12">
        <f t="shared" ref="N398:N472" si="16">J398/I398</f>
        <v>2.1715542521994133</v>
      </c>
      <c r="O398" s="12">
        <f t="shared" ref="O398:O472" si="17">(J398/365/H398*100)</f>
        <v>27.050228310502284</v>
      </c>
    </row>
    <row r="399" spans="1:15" outlineLevel="2" x14ac:dyDescent="0.25">
      <c r="A399" s="1" t="s">
        <v>37</v>
      </c>
      <c r="B399" s="1" t="s">
        <v>489</v>
      </c>
      <c r="C399" s="1" t="s">
        <v>465</v>
      </c>
      <c r="E399" s="2" t="s">
        <v>1163</v>
      </c>
      <c r="F399" s="32"/>
      <c r="G399" s="2">
        <v>365</v>
      </c>
      <c r="H399" s="13">
        <v>110</v>
      </c>
      <c r="I399" s="13">
        <v>617</v>
      </c>
      <c r="J399" s="13">
        <v>17348</v>
      </c>
      <c r="K399" s="13">
        <v>10491</v>
      </c>
      <c r="L399" s="13">
        <v>0</v>
      </c>
      <c r="M399" s="12">
        <f t="shared" si="15"/>
        <v>47.528767123287672</v>
      </c>
      <c r="N399" s="12">
        <f t="shared" si="16"/>
        <v>28.116693679092382</v>
      </c>
      <c r="O399" s="12">
        <f t="shared" si="17"/>
        <v>43.2079701120797</v>
      </c>
    </row>
    <row r="400" spans="1:15" outlineLevel="2" x14ac:dyDescent="0.25">
      <c r="A400" s="1" t="s">
        <v>37</v>
      </c>
      <c r="B400" s="1" t="s">
        <v>481</v>
      </c>
      <c r="C400" s="1" t="s">
        <v>38</v>
      </c>
      <c r="E400" s="2" t="s">
        <v>1163</v>
      </c>
      <c r="F400" s="32"/>
      <c r="G400" s="2">
        <v>365</v>
      </c>
      <c r="H400" s="13">
        <v>84</v>
      </c>
      <c r="I400" s="13">
        <v>807</v>
      </c>
      <c r="J400" s="13">
        <v>21969</v>
      </c>
      <c r="K400" s="13">
        <v>13174</v>
      </c>
      <c r="L400" s="13">
        <v>0</v>
      </c>
      <c r="M400" s="12">
        <f t="shared" si="15"/>
        <v>60.18904109589041</v>
      </c>
      <c r="N400" s="12">
        <f t="shared" si="16"/>
        <v>27.223048327137548</v>
      </c>
      <c r="O400" s="12">
        <f t="shared" si="17"/>
        <v>71.653620352250485</v>
      </c>
    </row>
    <row r="401" spans="1:15" outlineLevel="2" x14ac:dyDescent="0.25">
      <c r="A401" s="1" t="s">
        <v>37</v>
      </c>
      <c r="B401" s="1" t="s">
        <v>483</v>
      </c>
      <c r="C401" s="1" t="s">
        <v>38</v>
      </c>
      <c r="E401" s="2" t="s">
        <v>1163</v>
      </c>
      <c r="F401" s="32"/>
      <c r="G401" s="2">
        <v>365</v>
      </c>
      <c r="H401" s="13">
        <v>84</v>
      </c>
      <c r="I401" s="13">
        <v>549</v>
      </c>
      <c r="J401" s="13">
        <v>16942</v>
      </c>
      <c r="K401" s="13">
        <v>10157</v>
      </c>
      <c r="L401" s="13">
        <v>0</v>
      </c>
      <c r="M401" s="12">
        <f t="shared" si="15"/>
        <v>46.416438356164385</v>
      </c>
      <c r="N401" s="12">
        <f t="shared" si="16"/>
        <v>30.859744990892533</v>
      </c>
      <c r="O401" s="12">
        <f t="shared" si="17"/>
        <v>55.257664709719499</v>
      </c>
    </row>
    <row r="402" spans="1:15" outlineLevel="2" x14ac:dyDescent="0.25">
      <c r="A402" s="1" t="s">
        <v>37</v>
      </c>
      <c r="B402" s="1" t="s">
        <v>507</v>
      </c>
      <c r="C402" s="1" t="s">
        <v>472</v>
      </c>
      <c r="E402" s="2" t="s">
        <v>1163</v>
      </c>
      <c r="F402" s="32"/>
      <c r="G402" s="2">
        <v>365</v>
      </c>
      <c r="H402" s="13">
        <v>5</v>
      </c>
      <c r="I402" s="13">
        <v>34</v>
      </c>
      <c r="J402" s="13">
        <v>65</v>
      </c>
      <c r="K402" s="13">
        <v>0</v>
      </c>
      <c r="L402" s="13">
        <v>0</v>
      </c>
      <c r="M402" s="12">
        <f t="shared" si="15"/>
        <v>0.17808219178082191</v>
      </c>
      <c r="N402" s="12">
        <f t="shared" si="16"/>
        <v>1.911764705882353</v>
      </c>
      <c r="O402" s="12">
        <f t="shared" si="17"/>
        <v>3.5616438356164384</v>
      </c>
    </row>
    <row r="403" spans="1:15" outlineLevel="2" x14ac:dyDescent="0.25">
      <c r="A403" s="1" t="s">
        <v>37</v>
      </c>
      <c r="B403" s="1" t="s">
        <v>453</v>
      </c>
      <c r="C403" s="1" t="s">
        <v>38</v>
      </c>
      <c r="E403" s="2" t="s">
        <v>1162</v>
      </c>
      <c r="F403" s="32"/>
      <c r="G403" s="2">
        <v>365</v>
      </c>
      <c r="H403" s="13">
        <v>1234</v>
      </c>
      <c r="I403" s="13">
        <v>45868</v>
      </c>
      <c r="J403" s="13">
        <v>313791</v>
      </c>
      <c r="K403" s="13">
        <v>104735</v>
      </c>
      <c r="L403" s="13">
        <v>87349</v>
      </c>
      <c r="M403" s="12">
        <f t="shared" si="15"/>
        <v>859.70136986301372</v>
      </c>
      <c r="N403" s="12">
        <f t="shared" si="16"/>
        <v>6.8411746751547922</v>
      </c>
      <c r="O403" s="12">
        <f t="shared" si="17"/>
        <v>69.667858173664001</v>
      </c>
    </row>
    <row r="404" spans="1:15" outlineLevel="2" x14ac:dyDescent="0.25">
      <c r="A404" s="1" t="s">
        <v>37</v>
      </c>
      <c r="B404" s="1" t="s">
        <v>466</v>
      </c>
      <c r="C404" s="1" t="s">
        <v>38</v>
      </c>
      <c r="E404" s="2" t="s">
        <v>1162</v>
      </c>
      <c r="F404" s="32"/>
      <c r="G404" s="2">
        <v>365</v>
      </c>
      <c r="H404" s="13">
        <v>242</v>
      </c>
      <c r="I404" s="13">
        <v>13062</v>
      </c>
      <c r="J404" s="13">
        <v>63748</v>
      </c>
      <c r="K404" s="13">
        <v>34913</v>
      </c>
      <c r="L404" s="13">
        <v>10657</v>
      </c>
      <c r="M404" s="12">
        <f t="shared" si="15"/>
        <v>174.65205479452055</v>
      </c>
      <c r="N404" s="12">
        <f t="shared" si="16"/>
        <v>4.8804164752717805</v>
      </c>
      <c r="O404" s="12">
        <f t="shared" si="17"/>
        <v>72.170270576248157</v>
      </c>
    </row>
    <row r="405" spans="1:15" outlineLevel="2" x14ac:dyDescent="0.25">
      <c r="A405" s="1" t="s">
        <v>37</v>
      </c>
      <c r="B405" s="1" t="s">
        <v>478</v>
      </c>
      <c r="C405" s="1" t="s">
        <v>40</v>
      </c>
      <c r="E405" s="2" t="s">
        <v>1162</v>
      </c>
      <c r="F405" s="32"/>
      <c r="G405" s="2">
        <v>365</v>
      </c>
      <c r="H405" s="13">
        <v>290</v>
      </c>
      <c r="I405" s="13">
        <v>13963</v>
      </c>
      <c r="J405" s="13">
        <v>56015</v>
      </c>
      <c r="K405" s="13">
        <v>28235</v>
      </c>
      <c r="L405" s="13">
        <v>4957</v>
      </c>
      <c r="M405" s="12">
        <f t="shared" si="15"/>
        <v>153.46575342465752</v>
      </c>
      <c r="N405" s="12">
        <f t="shared" si="16"/>
        <v>4.0116737090883046</v>
      </c>
      <c r="O405" s="12">
        <f t="shared" si="17"/>
        <v>52.919225318847417</v>
      </c>
    </row>
    <row r="406" spans="1:15" outlineLevel="2" x14ac:dyDescent="0.25">
      <c r="A406" s="1" t="s">
        <v>37</v>
      </c>
      <c r="B406" s="1" t="s">
        <v>457</v>
      </c>
      <c r="C406" s="1" t="s">
        <v>38</v>
      </c>
      <c r="E406" s="2" t="s">
        <v>1162</v>
      </c>
      <c r="F406" s="32"/>
      <c r="G406" s="2">
        <v>365</v>
      </c>
      <c r="H406" s="13">
        <v>444</v>
      </c>
      <c r="I406" s="13">
        <v>20369</v>
      </c>
      <c r="J406" s="13">
        <v>94312</v>
      </c>
      <c r="K406" s="13">
        <v>41597</v>
      </c>
      <c r="L406" s="13">
        <v>14329</v>
      </c>
      <c r="M406" s="12">
        <f t="shared" si="15"/>
        <v>258.38904109589043</v>
      </c>
      <c r="N406" s="12">
        <f t="shared" si="16"/>
        <v>4.630173302567627</v>
      </c>
      <c r="O406" s="12">
        <f t="shared" si="17"/>
        <v>58.195729976551902</v>
      </c>
    </row>
    <row r="407" spans="1:15" outlineLevel="2" x14ac:dyDescent="0.25">
      <c r="A407" s="1" t="s">
        <v>37</v>
      </c>
      <c r="B407" s="1" t="s">
        <v>474</v>
      </c>
      <c r="C407" s="1" t="s">
        <v>475</v>
      </c>
      <c r="E407" s="2" t="s">
        <v>1162</v>
      </c>
      <c r="F407" s="32"/>
      <c r="G407" s="2">
        <v>365</v>
      </c>
      <c r="H407" s="13">
        <v>227</v>
      </c>
      <c r="I407" s="13">
        <v>14752</v>
      </c>
      <c r="J407" s="13">
        <v>73784</v>
      </c>
      <c r="K407" s="13">
        <v>41696</v>
      </c>
      <c r="L407" s="13">
        <v>10875</v>
      </c>
      <c r="M407" s="12">
        <f t="shared" si="15"/>
        <v>202.14794520547946</v>
      </c>
      <c r="N407" s="12">
        <f t="shared" si="16"/>
        <v>5.0016268980477223</v>
      </c>
      <c r="O407" s="12">
        <f t="shared" si="17"/>
        <v>89.051958240299328</v>
      </c>
    </row>
    <row r="408" spans="1:15" outlineLevel="2" x14ac:dyDescent="0.25">
      <c r="A408" s="1" t="s">
        <v>37</v>
      </c>
      <c r="B408" s="1" t="s">
        <v>493</v>
      </c>
      <c r="C408" s="1" t="s">
        <v>40</v>
      </c>
      <c r="E408" s="2" t="s">
        <v>1163</v>
      </c>
      <c r="F408" s="32"/>
      <c r="G408" s="2">
        <v>365</v>
      </c>
      <c r="H408" s="13">
        <v>35</v>
      </c>
      <c r="I408" s="13">
        <v>672</v>
      </c>
      <c r="J408" s="13">
        <v>8890</v>
      </c>
      <c r="K408" s="13">
        <v>6230</v>
      </c>
      <c r="L408" s="13">
        <v>0</v>
      </c>
      <c r="M408" s="12">
        <f t="shared" si="15"/>
        <v>24.356164383561644</v>
      </c>
      <c r="N408" s="12">
        <f t="shared" si="16"/>
        <v>13.229166666666666</v>
      </c>
      <c r="O408" s="12">
        <f t="shared" si="17"/>
        <v>69.589041095890408</v>
      </c>
    </row>
    <row r="409" spans="1:15" outlineLevel="2" x14ac:dyDescent="0.25">
      <c r="A409" s="1" t="s">
        <v>37</v>
      </c>
      <c r="B409" s="1" t="s">
        <v>468</v>
      </c>
      <c r="C409" s="1" t="s">
        <v>38</v>
      </c>
      <c r="E409" s="2" t="s">
        <v>1162</v>
      </c>
      <c r="F409" s="32"/>
      <c r="G409" s="2">
        <v>365</v>
      </c>
      <c r="H409" s="13">
        <v>350</v>
      </c>
      <c r="I409" s="13">
        <v>18881</v>
      </c>
      <c r="J409" s="13">
        <v>111835</v>
      </c>
      <c r="K409" s="13">
        <v>59227</v>
      </c>
      <c r="L409" s="13">
        <v>10879</v>
      </c>
      <c r="M409" s="12">
        <f t="shared" si="15"/>
        <v>306.39726027397262</v>
      </c>
      <c r="N409" s="12">
        <f t="shared" si="16"/>
        <v>5.9231502568719874</v>
      </c>
      <c r="O409" s="12">
        <f t="shared" si="17"/>
        <v>87.542074363992171</v>
      </c>
    </row>
    <row r="410" spans="1:15" outlineLevel="2" x14ac:dyDescent="0.25">
      <c r="A410" s="1" t="s">
        <v>37</v>
      </c>
      <c r="B410" s="1" t="s">
        <v>473</v>
      </c>
      <c r="C410" s="1" t="s">
        <v>38</v>
      </c>
      <c r="E410" s="2" t="s">
        <v>1162</v>
      </c>
      <c r="F410" s="32"/>
      <c r="G410" s="2">
        <v>365</v>
      </c>
      <c r="H410" s="13">
        <v>484</v>
      </c>
      <c r="I410" s="13">
        <v>17984</v>
      </c>
      <c r="J410" s="13">
        <v>105429</v>
      </c>
      <c r="K410" s="13">
        <v>46216</v>
      </c>
      <c r="L410" s="13">
        <v>28891</v>
      </c>
      <c r="M410" s="12">
        <f t="shared" si="15"/>
        <v>288.84657534246577</v>
      </c>
      <c r="N410" s="12">
        <f t="shared" si="16"/>
        <v>5.8623776690391463</v>
      </c>
      <c r="O410" s="12">
        <f t="shared" si="17"/>
        <v>59.679044492244991</v>
      </c>
    </row>
    <row r="411" spans="1:15" outlineLevel="2" x14ac:dyDescent="0.25">
      <c r="A411" s="1" t="s">
        <v>37</v>
      </c>
      <c r="B411" s="1" t="s">
        <v>491</v>
      </c>
      <c r="C411" s="1" t="s">
        <v>39</v>
      </c>
      <c r="E411" s="2" t="s">
        <v>1163</v>
      </c>
      <c r="F411" s="32"/>
      <c r="G411" s="2">
        <v>365</v>
      </c>
      <c r="H411" s="13">
        <v>10</v>
      </c>
      <c r="I411" s="13">
        <v>289</v>
      </c>
      <c r="J411" s="13">
        <v>554</v>
      </c>
      <c r="K411" s="13">
        <v>400</v>
      </c>
      <c r="L411" s="13">
        <v>3</v>
      </c>
      <c r="M411" s="12">
        <f t="shared" si="15"/>
        <v>1.5178082191780822</v>
      </c>
      <c r="N411" s="12">
        <f t="shared" si="16"/>
        <v>1.9169550173010381</v>
      </c>
      <c r="O411" s="12">
        <f t="shared" si="17"/>
        <v>15.178082191780822</v>
      </c>
    </row>
    <row r="412" spans="1:15" outlineLevel="2" x14ac:dyDescent="0.25">
      <c r="A412" s="1" t="s">
        <v>37</v>
      </c>
      <c r="B412" s="1" t="s">
        <v>509</v>
      </c>
      <c r="C412" s="1" t="s">
        <v>38</v>
      </c>
      <c r="E412" s="2" t="s">
        <v>1163</v>
      </c>
      <c r="F412" s="32"/>
      <c r="G412" s="2">
        <v>365</v>
      </c>
      <c r="H412" s="13">
        <v>10</v>
      </c>
      <c r="I412" s="13">
        <v>14</v>
      </c>
      <c r="J412" s="13">
        <v>28</v>
      </c>
      <c r="K412" s="13">
        <v>0</v>
      </c>
      <c r="L412" s="13">
        <v>0</v>
      </c>
      <c r="M412" s="12">
        <f t="shared" si="15"/>
        <v>7.6712328767123292E-2</v>
      </c>
      <c r="N412" s="12">
        <f t="shared" si="16"/>
        <v>2</v>
      </c>
      <c r="O412" s="12">
        <f t="shared" si="17"/>
        <v>0.76712328767123295</v>
      </c>
    </row>
    <row r="413" spans="1:15" outlineLevel="2" x14ac:dyDescent="0.25">
      <c r="A413" s="1" t="s">
        <v>37</v>
      </c>
      <c r="B413" s="1" t="s">
        <v>505</v>
      </c>
      <c r="C413" s="1" t="s">
        <v>23</v>
      </c>
      <c r="E413" s="2" t="s">
        <v>1163</v>
      </c>
      <c r="F413" s="32"/>
      <c r="G413" s="2">
        <v>365</v>
      </c>
      <c r="H413" s="13">
        <v>35</v>
      </c>
      <c r="I413" s="13">
        <v>742</v>
      </c>
      <c r="J413" s="13">
        <v>9754</v>
      </c>
      <c r="K413" s="13">
        <v>8249</v>
      </c>
      <c r="L413" s="13">
        <v>0</v>
      </c>
      <c r="M413" s="12">
        <f t="shared" si="15"/>
        <v>26.723287671232878</v>
      </c>
      <c r="N413" s="12">
        <f t="shared" si="16"/>
        <v>13.1455525606469</v>
      </c>
      <c r="O413" s="12">
        <f t="shared" si="17"/>
        <v>76.352250489236795</v>
      </c>
    </row>
    <row r="414" spans="1:15" outlineLevel="2" x14ac:dyDescent="0.25">
      <c r="A414" s="1" t="s">
        <v>37</v>
      </c>
      <c r="B414" s="1" t="s">
        <v>503</v>
      </c>
      <c r="C414" s="1" t="s">
        <v>465</v>
      </c>
      <c r="E414" s="2" t="s">
        <v>1163</v>
      </c>
      <c r="F414" s="32"/>
      <c r="G414" s="2">
        <v>365</v>
      </c>
      <c r="H414" s="13">
        <v>151</v>
      </c>
      <c r="I414" s="13">
        <v>3282</v>
      </c>
      <c r="J414" s="13">
        <v>40323</v>
      </c>
      <c r="K414" s="13">
        <v>32228</v>
      </c>
      <c r="L414" s="13">
        <v>0</v>
      </c>
      <c r="M414" s="12">
        <f t="shared" si="15"/>
        <v>110.47397260273972</v>
      </c>
      <c r="N414" s="12">
        <f t="shared" si="16"/>
        <v>12.286106032906764</v>
      </c>
      <c r="O414" s="12">
        <f t="shared" si="17"/>
        <v>73.161571260092529</v>
      </c>
    </row>
    <row r="415" spans="1:15" outlineLevel="2" x14ac:dyDescent="0.25">
      <c r="A415" s="1" t="s">
        <v>37</v>
      </c>
      <c r="B415" s="1" t="s">
        <v>458</v>
      </c>
      <c r="C415" s="1" t="s">
        <v>38</v>
      </c>
      <c r="E415" s="2" t="s">
        <v>1163</v>
      </c>
      <c r="F415" s="32"/>
      <c r="G415" s="2">
        <v>365</v>
      </c>
      <c r="H415" s="13">
        <v>216</v>
      </c>
      <c r="I415" s="13">
        <v>10096</v>
      </c>
      <c r="J415" s="13">
        <v>42983</v>
      </c>
      <c r="K415" s="13">
        <v>13056</v>
      </c>
      <c r="L415" s="13">
        <v>15604</v>
      </c>
      <c r="M415" s="12">
        <f t="shared" si="15"/>
        <v>117.76164383561644</v>
      </c>
      <c r="N415" s="12">
        <f t="shared" si="16"/>
        <v>4.2574286846275751</v>
      </c>
      <c r="O415" s="12">
        <f t="shared" si="17"/>
        <v>54.519279553526133</v>
      </c>
    </row>
    <row r="416" spans="1:15" outlineLevel="2" x14ac:dyDescent="0.25">
      <c r="A416" s="1" t="s">
        <v>37</v>
      </c>
      <c r="B416" s="1" t="s">
        <v>498</v>
      </c>
      <c r="C416" s="1" t="s">
        <v>38</v>
      </c>
      <c r="E416" s="2" t="s">
        <v>1162</v>
      </c>
      <c r="F416" s="32"/>
      <c r="G416" s="2">
        <v>365</v>
      </c>
      <c r="H416" s="13">
        <v>94</v>
      </c>
      <c r="I416" s="13">
        <v>5946</v>
      </c>
      <c r="J416" s="13">
        <v>23419</v>
      </c>
      <c r="K416" s="13">
        <v>12930</v>
      </c>
      <c r="L416" s="13">
        <v>3531</v>
      </c>
      <c r="M416" s="12">
        <f t="shared" si="15"/>
        <v>64.161643835616445</v>
      </c>
      <c r="N416" s="12">
        <f t="shared" si="16"/>
        <v>3.9386141944164144</v>
      </c>
      <c r="O416" s="12">
        <f t="shared" si="17"/>
        <v>68.257067910230262</v>
      </c>
    </row>
    <row r="417" spans="1:15" outlineLevel="2" x14ac:dyDescent="0.25">
      <c r="A417" s="1" t="s">
        <v>37</v>
      </c>
      <c r="B417" s="1" t="s">
        <v>496</v>
      </c>
      <c r="C417" s="1" t="s">
        <v>41</v>
      </c>
      <c r="E417" s="2" t="s">
        <v>1163</v>
      </c>
      <c r="F417" s="32"/>
      <c r="G417" s="2">
        <v>365</v>
      </c>
      <c r="H417" s="13">
        <v>61</v>
      </c>
      <c r="I417" s="13">
        <v>3075</v>
      </c>
      <c r="J417" s="13">
        <v>13678</v>
      </c>
      <c r="K417" s="13">
        <v>9574</v>
      </c>
      <c r="L417" s="13">
        <v>588</v>
      </c>
      <c r="M417" s="12">
        <f t="shared" si="15"/>
        <v>37.473972602739728</v>
      </c>
      <c r="N417" s="12">
        <f t="shared" si="16"/>
        <v>4.4481300813008131</v>
      </c>
      <c r="O417" s="12">
        <f t="shared" si="17"/>
        <v>61.432741971704473</v>
      </c>
    </row>
    <row r="418" spans="1:15" outlineLevel="2" x14ac:dyDescent="0.25">
      <c r="A418" s="1" t="s">
        <v>37</v>
      </c>
      <c r="B418" s="1" t="s">
        <v>487</v>
      </c>
      <c r="C418" s="1" t="s">
        <v>41</v>
      </c>
      <c r="E418" s="2" t="s">
        <v>1163</v>
      </c>
      <c r="F418" s="32"/>
      <c r="G418" s="2">
        <v>365</v>
      </c>
      <c r="H418" s="13">
        <v>10</v>
      </c>
      <c r="I418" s="13">
        <v>35</v>
      </c>
      <c r="J418" s="13">
        <v>81</v>
      </c>
      <c r="K418" s="13">
        <v>33</v>
      </c>
      <c r="L418" s="13">
        <v>2</v>
      </c>
      <c r="M418" s="12">
        <f t="shared" si="15"/>
        <v>0.22191780821917809</v>
      </c>
      <c r="N418" s="12">
        <f t="shared" si="16"/>
        <v>2.3142857142857145</v>
      </c>
      <c r="O418" s="12">
        <f t="shared" si="17"/>
        <v>2.2191780821917808</v>
      </c>
    </row>
    <row r="419" spans="1:15" outlineLevel="2" x14ac:dyDescent="0.25">
      <c r="A419" s="1" t="s">
        <v>37</v>
      </c>
      <c r="B419" s="1" t="s">
        <v>460</v>
      </c>
      <c r="C419" s="1" t="s">
        <v>38</v>
      </c>
      <c r="E419" s="2" t="s">
        <v>1162</v>
      </c>
      <c r="F419" s="32"/>
      <c r="G419" s="2">
        <v>365</v>
      </c>
      <c r="H419" s="13">
        <v>905</v>
      </c>
      <c r="I419" s="13">
        <v>30922</v>
      </c>
      <c r="J419" s="13">
        <v>239617</v>
      </c>
      <c r="K419" s="13">
        <v>1160</v>
      </c>
      <c r="L419" s="13">
        <v>137499</v>
      </c>
      <c r="M419" s="12">
        <f t="shared" si="15"/>
        <v>656.48493150684931</v>
      </c>
      <c r="N419" s="12">
        <f t="shared" si="16"/>
        <v>7.74907832611086</v>
      </c>
      <c r="O419" s="12">
        <f t="shared" si="17"/>
        <v>72.539771437220907</v>
      </c>
    </row>
    <row r="420" spans="1:15" outlineLevel="2" x14ac:dyDescent="0.25">
      <c r="A420" s="1" t="s">
        <v>37</v>
      </c>
      <c r="B420" s="1" t="s">
        <v>485</v>
      </c>
      <c r="C420" s="1" t="s">
        <v>38</v>
      </c>
      <c r="E420" s="2" t="s">
        <v>1163</v>
      </c>
      <c r="F420" s="32"/>
      <c r="G420" s="2">
        <v>365</v>
      </c>
      <c r="H420" s="13">
        <v>42</v>
      </c>
      <c r="I420" s="13">
        <v>2493</v>
      </c>
      <c r="J420" s="13">
        <v>6010</v>
      </c>
      <c r="K420" s="13">
        <v>3572</v>
      </c>
      <c r="L420" s="13">
        <v>154</v>
      </c>
      <c r="M420" s="12">
        <f t="shared" si="15"/>
        <v>16.465753424657535</v>
      </c>
      <c r="N420" s="12">
        <f t="shared" si="16"/>
        <v>2.4107501002807861</v>
      </c>
      <c r="O420" s="12">
        <f t="shared" si="17"/>
        <v>39.204174820613183</v>
      </c>
    </row>
    <row r="421" spans="1:15" outlineLevel="2" x14ac:dyDescent="0.25">
      <c r="A421" s="1" t="s">
        <v>37</v>
      </c>
      <c r="B421" s="1" t="s">
        <v>508</v>
      </c>
      <c r="C421" s="1" t="s">
        <v>38</v>
      </c>
      <c r="E421" s="2" t="s">
        <v>1163</v>
      </c>
      <c r="F421" s="32"/>
      <c r="G421" s="2">
        <v>365</v>
      </c>
      <c r="H421" s="13">
        <v>12</v>
      </c>
      <c r="I421" s="13">
        <v>228</v>
      </c>
      <c r="J421" s="13">
        <v>413</v>
      </c>
      <c r="K421" s="13">
        <v>117</v>
      </c>
      <c r="L421" s="13">
        <v>0</v>
      </c>
      <c r="M421" s="12">
        <f t="shared" si="15"/>
        <v>1.1315068493150684</v>
      </c>
      <c r="N421" s="12">
        <f t="shared" si="16"/>
        <v>1.8114035087719298</v>
      </c>
      <c r="O421" s="12">
        <f t="shared" si="17"/>
        <v>9.4292237442922371</v>
      </c>
    </row>
    <row r="422" spans="1:15" outlineLevel="2" x14ac:dyDescent="0.25">
      <c r="A422" s="1" t="s">
        <v>37</v>
      </c>
      <c r="B422" s="1" t="s">
        <v>470</v>
      </c>
      <c r="C422" s="1" t="s">
        <v>38</v>
      </c>
      <c r="E422" s="2" t="s">
        <v>1163</v>
      </c>
      <c r="F422" s="32"/>
      <c r="G422" s="2">
        <v>365</v>
      </c>
      <c r="H422" s="13">
        <v>321</v>
      </c>
      <c r="I422" s="13">
        <v>15479</v>
      </c>
      <c r="J422" s="13">
        <v>79402</v>
      </c>
      <c r="K422" s="13">
        <v>356</v>
      </c>
      <c r="L422" s="13">
        <v>31428</v>
      </c>
      <c r="M422" s="12">
        <f t="shared" si="15"/>
        <v>217.53972602739725</v>
      </c>
      <c r="N422" s="12">
        <f t="shared" si="16"/>
        <v>5.129659538729892</v>
      </c>
      <c r="O422" s="12">
        <f t="shared" si="17"/>
        <v>67.769385055263939</v>
      </c>
    </row>
    <row r="423" spans="1:15" outlineLevel="2" x14ac:dyDescent="0.25">
      <c r="A423" s="1" t="s">
        <v>37</v>
      </c>
      <c r="B423" s="1" t="s">
        <v>461</v>
      </c>
      <c r="C423" s="1" t="s">
        <v>38</v>
      </c>
      <c r="E423" s="2" t="s">
        <v>1162</v>
      </c>
      <c r="F423" s="32"/>
      <c r="G423" s="2">
        <v>365</v>
      </c>
      <c r="H423" s="13">
        <v>114</v>
      </c>
      <c r="I423" s="13">
        <v>1619</v>
      </c>
      <c r="J423" s="13">
        <v>37665</v>
      </c>
      <c r="K423" s="13">
        <v>10872</v>
      </c>
      <c r="L423" s="13">
        <v>1117</v>
      </c>
      <c r="M423" s="12">
        <f t="shared" si="15"/>
        <v>103.1917808219178</v>
      </c>
      <c r="N423" s="12">
        <f t="shared" si="16"/>
        <v>23.264360716491662</v>
      </c>
      <c r="O423" s="12">
        <f t="shared" si="17"/>
        <v>90.51910598413842</v>
      </c>
    </row>
    <row r="424" spans="1:15" outlineLevel="2" x14ac:dyDescent="0.25">
      <c r="A424" s="1" t="s">
        <v>37</v>
      </c>
      <c r="B424" s="1" t="s">
        <v>480</v>
      </c>
      <c r="C424" s="1" t="s">
        <v>38</v>
      </c>
      <c r="E424" s="2" t="s">
        <v>1163</v>
      </c>
      <c r="F424" s="32"/>
      <c r="G424" s="2">
        <v>365</v>
      </c>
      <c r="H424" s="13">
        <v>15</v>
      </c>
      <c r="I424" s="13">
        <v>433</v>
      </c>
      <c r="J424" s="13">
        <v>862</v>
      </c>
      <c r="K424" s="13">
        <v>561</v>
      </c>
      <c r="L424" s="13">
        <v>0</v>
      </c>
      <c r="M424" s="12">
        <f t="shared" si="15"/>
        <v>2.3616438356164382</v>
      </c>
      <c r="N424" s="12">
        <f t="shared" si="16"/>
        <v>1.9907621247113163</v>
      </c>
      <c r="O424" s="12">
        <f t="shared" si="17"/>
        <v>15.744292237442922</v>
      </c>
    </row>
    <row r="425" spans="1:15" outlineLevel="2" x14ac:dyDescent="0.25">
      <c r="A425" s="1" t="s">
        <v>37</v>
      </c>
      <c r="B425" s="1" t="s">
        <v>497</v>
      </c>
      <c r="C425" s="1" t="s">
        <v>475</v>
      </c>
      <c r="E425" s="2" t="s">
        <v>1163</v>
      </c>
      <c r="F425" s="32"/>
      <c r="G425" s="2">
        <v>365</v>
      </c>
      <c r="H425" s="13">
        <v>5</v>
      </c>
      <c r="I425" s="13">
        <v>430</v>
      </c>
      <c r="J425" s="13">
        <v>665</v>
      </c>
      <c r="K425" s="13">
        <v>98</v>
      </c>
      <c r="L425" s="13">
        <v>0</v>
      </c>
      <c r="M425" s="12">
        <f t="shared" si="15"/>
        <v>1.821917808219178</v>
      </c>
      <c r="N425" s="12">
        <f t="shared" si="16"/>
        <v>1.5465116279069768</v>
      </c>
      <c r="O425" s="12">
        <f t="shared" si="17"/>
        <v>36.438356164383563</v>
      </c>
    </row>
    <row r="426" spans="1:15" outlineLevel="2" x14ac:dyDescent="0.25">
      <c r="A426" s="1" t="s">
        <v>37</v>
      </c>
      <c r="B426" s="1" t="s">
        <v>455</v>
      </c>
      <c r="C426" s="1" t="s">
        <v>38</v>
      </c>
      <c r="E426" s="2" t="s">
        <v>1161</v>
      </c>
      <c r="F426" s="32"/>
      <c r="G426" s="2">
        <v>365</v>
      </c>
      <c r="H426" s="13">
        <v>721</v>
      </c>
      <c r="I426" s="13">
        <v>29256</v>
      </c>
      <c r="J426" s="13">
        <v>229711</v>
      </c>
      <c r="K426" s="13">
        <v>104447</v>
      </c>
      <c r="L426" s="13">
        <v>9361</v>
      </c>
      <c r="M426" s="12">
        <f t="shared" si="15"/>
        <v>629.34520547945203</v>
      </c>
      <c r="N426" s="12">
        <f t="shared" si="16"/>
        <v>7.8517569045665843</v>
      </c>
      <c r="O426" s="12">
        <f t="shared" si="17"/>
        <v>87.287823228772822</v>
      </c>
    </row>
    <row r="427" spans="1:15" outlineLevel="2" x14ac:dyDescent="0.25">
      <c r="A427" s="1" t="s">
        <v>37</v>
      </c>
      <c r="B427" s="1" t="s">
        <v>482</v>
      </c>
      <c r="C427" s="1" t="s">
        <v>465</v>
      </c>
      <c r="E427" s="2" t="s">
        <v>1163</v>
      </c>
      <c r="F427" s="32"/>
      <c r="G427" s="2">
        <v>365</v>
      </c>
      <c r="H427" s="13">
        <v>42</v>
      </c>
      <c r="I427" s="13">
        <v>312</v>
      </c>
      <c r="J427" s="13">
        <v>14132</v>
      </c>
      <c r="K427" s="13">
        <v>10252</v>
      </c>
      <c r="L427" s="13">
        <v>1</v>
      </c>
      <c r="M427" s="12">
        <f t="shared" si="15"/>
        <v>38.717808219178082</v>
      </c>
      <c r="N427" s="12">
        <f t="shared" si="16"/>
        <v>45.294871794871796</v>
      </c>
      <c r="O427" s="12">
        <f t="shared" si="17"/>
        <v>92.185257664709724</v>
      </c>
    </row>
    <row r="428" spans="1:15" outlineLevel="2" x14ac:dyDescent="0.25">
      <c r="A428" s="1" t="s">
        <v>37</v>
      </c>
      <c r="B428" s="1" t="s">
        <v>484</v>
      </c>
      <c r="C428" s="1" t="s">
        <v>38</v>
      </c>
      <c r="E428" s="2" t="s">
        <v>1163</v>
      </c>
      <c r="F428" s="32"/>
      <c r="G428" s="2">
        <v>365</v>
      </c>
      <c r="H428" s="13">
        <v>46</v>
      </c>
      <c r="I428" s="13">
        <v>334</v>
      </c>
      <c r="J428" s="13">
        <v>9260</v>
      </c>
      <c r="K428" s="13">
        <v>5353</v>
      </c>
      <c r="L428" s="13">
        <v>80</v>
      </c>
      <c r="M428" s="12">
        <f t="shared" si="15"/>
        <v>25.36986301369863</v>
      </c>
      <c r="N428" s="12">
        <f t="shared" si="16"/>
        <v>27.724550898203592</v>
      </c>
      <c r="O428" s="12">
        <f t="shared" si="17"/>
        <v>55.151876116736155</v>
      </c>
    </row>
    <row r="429" spans="1:15" outlineLevel="1" x14ac:dyDescent="0.25">
      <c r="A429" s="3" t="s">
        <v>1041</v>
      </c>
      <c r="E429" s="2"/>
      <c r="F429" s="32" t="s">
        <v>1159</v>
      </c>
      <c r="G429" s="2"/>
      <c r="H429" s="28">
        <f>SUBTOTAL(9,H374:H428)</f>
        <v>12181</v>
      </c>
      <c r="I429" s="28">
        <f>SUBTOTAL(9,I374:I428)</f>
        <v>504084</v>
      </c>
      <c r="J429" s="28">
        <f>SUBTOTAL(9,J374:J428)</f>
        <v>3099248</v>
      </c>
      <c r="K429" s="28">
        <f>SUBTOTAL(9,K374:K428)</f>
        <v>1331285</v>
      </c>
      <c r="L429" s="28">
        <f>SUBTOTAL(9,L374:L428)</f>
        <v>566951</v>
      </c>
      <c r="M429" s="29">
        <f t="shared" si="15"/>
        <v>8491.0904109589046</v>
      </c>
      <c r="N429" s="29">
        <f t="shared" si="16"/>
        <v>6.1482768744891727</v>
      </c>
      <c r="O429" s="29">
        <f t="shared" si="17"/>
        <v>69.707662843435713</v>
      </c>
    </row>
    <row r="430" spans="1:15" outlineLevel="1" x14ac:dyDescent="0.25">
      <c r="A430" s="3"/>
      <c r="B430" s="19" t="str">
        <f>CONCATENATE("COUNTY - ",A431)</f>
        <v>COUNTY - HARRISON</v>
      </c>
      <c r="D430" s="3" t="s">
        <v>4</v>
      </c>
      <c r="E430" s="2"/>
      <c r="F430" s="32"/>
      <c r="G430" s="2"/>
      <c r="H430" s="13"/>
      <c r="I430" s="13"/>
      <c r="J430" s="13"/>
      <c r="K430" s="13"/>
      <c r="L430" s="13"/>
    </row>
    <row r="431" spans="1:15" outlineLevel="2" x14ac:dyDescent="0.25">
      <c r="A431" s="1" t="s">
        <v>512</v>
      </c>
      <c r="B431" s="1" t="s">
        <v>513</v>
      </c>
      <c r="C431" s="1" t="s">
        <v>514</v>
      </c>
      <c r="E431" s="2" t="s">
        <v>1162</v>
      </c>
      <c r="F431" s="32"/>
      <c r="G431" s="2">
        <v>365</v>
      </c>
      <c r="H431" s="13">
        <v>574</v>
      </c>
      <c r="I431" s="13">
        <v>15259</v>
      </c>
      <c r="J431" s="13">
        <v>82497</v>
      </c>
      <c r="K431" s="13">
        <v>50400</v>
      </c>
      <c r="L431" s="13">
        <v>11305</v>
      </c>
      <c r="M431" s="12">
        <f t="shared" si="15"/>
        <v>226.01917808219179</v>
      </c>
      <c r="N431" s="12">
        <f t="shared" si="16"/>
        <v>5.4064486532538174</v>
      </c>
      <c r="O431" s="12">
        <f t="shared" si="17"/>
        <v>39.376163428953269</v>
      </c>
    </row>
    <row r="432" spans="1:15" outlineLevel="1" x14ac:dyDescent="0.25">
      <c r="A432" s="3" t="s">
        <v>1042</v>
      </c>
      <c r="E432" s="2"/>
      <c r="F432" s="32" t="s">
        <v>1159</v>
      </c>
      <c r="G432" s="2"/>
      <c r="H432" s="28">
        <f>SUBTOTAL(9,H431:H431)</f>
        <v>574</v>
      </c>
      <c r="I432" s="28">
        <f>SUBTOTAL(9,I431:I431)</f>
        <v>15259</v>
      </c>
      <c r="J432" s="28">
        <f>SUBTOTAL(9,J431:J431)</f>
        <v>82497</v>
      </c>
      <c r="K432" s="28">
        <f>SUBTOTAL(9,K431:K431)</f>
        <v>50400</v>
      </c>
      <c r="L432" s="28">
        <f>SUBTOTAL(9,L431:L431)</f>
        <v>11305</v>
      </c>
      <c r="M432" s="29">
        <f t="shared" si="15"/>
        <v>226.01917808219179</v>
      </c>
      <c r="N432" s="29">
        <f t="shared" si="16"/>
        <v>5.4064486532538174</v>
      </c>
      <c r="O432" s="29">
        <f t="shared" si="17"/>
        <v>39.376163428953269</v>
      </c>
    </row>
    <row r="433" spans="1:15" outlineLevel="1" x14ac:dyDescent="0.25">
      <c r="A433" s="3"/>
      <c r="B433" s="19" t="str">
        <f>CONCATENATE("COUNTY - ",A434)</f>
        <v>COUNTY - HARTLEY</v>
      </c>
      <c r="D433" s="3" t="s">
        <v>4</v>
      </c>
      <c r="E433" s="2"/>
      <c r="F433" s="32"/>
      <c r="G433" s="2"/>
      <c r="H433" s="13"/>
      <c r="I433" s="13"/>
      <c r="J433" s="13"/>
      <c r="K433" s="13"/>
      <c r="L433" s="13"/>
    </row>
    <row r="434" spans="1:15" outlineLevel="2" x14ac:dyDescent="0.25">
      <c r="A434" s="1" t="s">
        <v>515</v>
      </c>
      <c r="B434" s="1" t="s">
        <v>516</v>
      </c>
      <c r="C434" s="1" t="s">
        <v>517</v>
      </c>
      <c r="E434" s="2" t="s">
        <v>1161</v>
      </c>
      <c r="F434" s="32"/>
      <c r="G434" s="2">
        <v>365</v>
      </c>
      <c r="H434" s="13">
        <v>21</v>
      </c>
      <c r="I434" s="13">
        <v>353</v>
      </c>
      <c r="J434" s="13">
        <v>2371</v>
      </c>
      <c r="K434" s="13">
        <v>242</v>
      </c>
      <c r="L434" s="13">
        <v>43</v>
      </c>
      <c r="M434" s="12">
        <f t="shared" si="15"/>
        <v>6.4958904109589044</v>
      </c>
      <c r="N434" s="12">
        <f t="shared" si="16"/>
        <v>6.7167138810198299</v>
      </c>
      <c r="O434" s="12">
        <f t="shared" si="17"/>
        <v>30.932811480756691</v>
      </c>
    </row>
    <row r="435" spans="1:15" outlineLevel="1" x14ac:dyDescent="0.25">
      <c r="A435" s="3" t="s">
        <v>1043</v>
      </c>
      <c r="E435" s="2"/>
      <c r="F435" s="32" t="s">
        <v>1159</v>
      </c>
      <c r="G435" s="2"/>
      <c r="H435" s="28">
        <f>SUBTOTAL(9,H434:H434)</f>
        <v>21</v>
      </c>
      <c r="I435" s="28">
        <f>SUBTOTAL(9,I434:I434)</f>
        <v>353</v>
      </c>
      <c r="J435" s="28">
        <f>SUBTOTAL(9,J434:J434)</f>
        <v>2371</v>
      </c>
      <c r="K435" s="28">
        <f>SUBTOTAL(9,K434:K434)</f>
        <v>242</v>
      </c>
      <c r="L435" s="28">
        <f>SUBTOTAL(9,L434:L434)</f>
        <v>43</v>
      </c>
      <c r="M435" s="29">
        <f t="shared" si="15"/>
        <v>6.4958904109589044</v>
      </c>
      <c r="N435" s="29">
        <f t="shared" si="16"/>
        <v>6.7167138810198299</v>
      </c>
      <c r="O435" s="29">
        <f t="shared" si="17"/>
        <v>30.932811480756691</v>
      </c>
    </row>
    <row r="436" spans="1:15" outlineLevel="1" x14ac:dyDescent="0.25">
      <c r="A436" s="3"/>
      <c r="B436" s="19" t="str">
        <f>CONCATENATE("COUNTY - ",A437)</f>
        <v>COUNTY - HASKELL</v>
      </c>
      <c r="D436" s="3" t="s">
        <v>4</v>
      </c>
      <c r="E436" s="2"/>
      <c r="F436" s="32"/>
      <c r="G436" s="2"/>
      <c r="H436" s="13"/>
      <c r="I436" s="13"/>
      <c r="J436" s="13"/>
      <c r="K436" s="13"/>
      <c r="L436" s="13"/>
    </row>
    <row r="437" spans="1:15" outlineLevel="2" x14ac:dyDescent="0.25">
      <c r="A437" s="1" t="s">
        <v>518</v>
      </c>
      <c r="B437" s="1" t="s">
        <v>519</v>
      </c>
      <c r="C437" s="1" t="s">
        <v>520</v>
      </c>
      <c r="E437" s="2" t="s">
        <v>1161</v>
      </c>
      <c r="F437" s="32"/>
      <c r="G437" s="2">
        <v>365</v>
      </c>
      <c r="H437" s="13">
        <v>9</v>
      </c>
      <c r="I437" s="13">
        <v>102</v>
      </c>
      <c r="J437" s="13">
        <v>909</v>
      </c>
      <c r="K437" s="13">
        <v>561</v>
      </c>
      <c r="L437" s="13">
        <v>0</v>
      </c>
      <c r="M437" s="12">
        <f t="shared" si="15"/>
        <v>2.4904109589041097</v>
      </c>
      <c r="N437" s="12">
        <f t="shared" si="16"/>
        <v>8.9117647058823533</v>
      </c>
      <c r="O437" s="12">
        <f t="shared" si="17"/>
        <v>27.671232876712331</v>
      </c>
    </row>
    <row r="438" spans="1:15" outlineLevel="1" x14ac:dyDescent="0.25">
      <c r="A438" s="3" t="s">
        <v>1044</v>
      </c>
      <c r="E438" s="2"/>
      <c r="F438" s="32" t="s">
        <v>1159</v>
      </c>
      <c r="G438" s="2"/>
      <c r="H438" s="28">
        <f>SUBTOTAL(9,H437:H437)</f>
        <v>9</v>
      </c>
      <c r="I438" s="28">
        <f>SUBTOTAL(9,I437:I437)</f>
        <v>102</v>
      </c>
      <c r="J438" s="28">
        <f>SUBTOTAL(9,J437:J437)</f>
        <v>909</v>
      </c>
      <c r="K438" s="28">
        <f>SUBTOTAL(9,K437:K437)</f>
        <v>561</v>
      </c>
      <c r="L438" s="28">
        <f>SUBTOTAL(9,L437:L437)</f>
        <v>0</v>
      </c>
      <c r="M438" s="29">
        <f t="shared" si="15"/>
        <v>2.4904109589041097</v>
      </c>
      <c r="N438" s="29">
        <f t="shared" si="16"/>
        <v>8.9117647058823533</v>
      </c>
      <c r="O438" s="29">
        <f t="shared" si="17"/>
        <v>27.671232876712331</v>
      </c>
    </row>
    <row r="439" spans="1:15" outlineLevel="1" x14ac:dyDescent="0.25">
      <c r="A439" s="3"/>
      <c r="B439" s="19" t="str">
        <f>CONCATENATE("COUNTY - ",A440)</f>
        <v>COUNTY - HAYS</v>
      </c>
      <c r="D439" s="3" t="s">
        <v>6</v>
      </c>
      <c r="E439" s="2"/>
      <c r="F439" s="32"/>
      <c r="G439" s="2"/>
      <c r="H439" s="13"/>
      <c r="I439" s="13"/>
      <c r="J439" s="13"/>
      <c r="K439" s="13"/>
      <c r="L439" s="13"/>
    </row>
    <row r="440" spans="1:15" outlineLevel="2" x14ac:dyDescent="0.25">
      <c r="A440" s="1" t="s">
        <v>521</v>
      </c>
      <c r="B440" s="1" t="s">
        <v>524</v>
      </c>
      <c r="C440" s="1" t="s">
        <v>525</v>
      </c>
      <c r="E440" s="2" t="s">
        <v>1162</v>
      </c>
      <c r="F440" s="32"/>
      <c r="G440" s="2">
        <v>365</v>
      </c>
      <c r="H440" s="13">
        <v>154</v>
      </c>
      <c r="I440" s="13">
        <v>9940</v>
      </c>
      <c r="J440" s="13">
        <v>44264</v>
      </c>
      <c r="K440" s="13">
        <v>21542</v>
      </c>
      <c r="L440" s="13">
        <v>4954</v>
      </c>
      <c r="M440" s="12">
        <f t="shared" si="15"/>
        <v>121.27123287671233</v>
      </c>
      <c r="N440" s="12">
        <f t="shared" si="16"/>
        <v>4.4531187122736418</v>
      </c>
      <c r="O440" s="12">
        <f t="shared" si="17"/>
        <v>78.747553816046974</v>
      </c>
    </row>
    <row r="441" spans="1:15" outlineLevel="2" x14ac:dyDescent="0.25">
      <c r="A441" s="1" t="s">
        <v>521</v>
      </c>
      <c r="B441" s="1" t="s">
        <v>528</v>
      </c>
      <c r="C441" s="1" t="s">
        <v>529</v>
      </c>
      <c r="E441" s="2" t="s">
        <v>1162</v>
      </c>
      <c r="F441" s="32"/>
      <c r="G441" s="2">
        <v>365</v>
      </c>
      <c r="H441" s="13">
        <v>15</v>
      </c>
      <c r="I441" s="13">
        <v>346</v>
      </c>
      <c r="J441" s="13">
        <v>994</v>
      </c>
      <c r="K441" s="13">
        <v>524</v>
      </c>
      <c r="L441" s="13">
        <v>63</v>
      </c>
      <c r="M441" s="12">
        <f t="shared" si="15"/>
        <v>2.7232876712328768</v>
      </c>
      <c r="N441" s="12">
        <f t="shared" si="16"/>
        <v>2.8728323699421967</v>
      </c>
      <c r="O441" s="12">
        <f t="shared" si="17"/>
        <v>18.155251141552512</v>
      </c>
    </row>
    <row r="442" spans="1:15" outlineLevel="2" x14ac:dyDescent="0.25">
      <c r="A442" s="1" t="s">
        <v>521</v>
      </c>
      <c r="B442" s="1" t="s">
        <v>522</v>
      </c>
      <c r="C442" s="1" t="s">
        <v>523</v>
      </c>
      <c r="E442" s="2" t="s">
        <v>1162</v>
      </c>
      <c r="F442" s="32"/>
      <c r="G442" s="2">
        <v>365</v>
      </c>
      <c r="H442" s="13">
        <v>139</v>
      </c>
      <c r="I442" s="13">
        <v>2820</v>
      </c>
      <c r="J442" s="13">
        <v>12454</v>
      </c>
      <c r="K442" s="13">
        <v>6542</v>
      </c>
      <c r="L442" s="13">
        <v>2071</v>
      </c>
      <c r="M442" s="12">
        <f t="shared" si="15"/>
        <v>34.12054794520548</v>
      </c>
      <c r="N442" s="12">
        <f t="shared" si="16"/>
        <v>4.4163120567375884</v>
      </c>
      <c r="O442" s="12">
        <f t="shared" si="17"/>
        <v>24.547156795111857</v>
      </c>
    </row>
    <row r="443" spans="1:15" outlineLevel="2" x14ac:dyDescent="0.25">
      <c r="A443" s="1" t="s">
        <v>521</v>
      </c>
      <c r="B443" s="1" t="s">
        <v>527</v>
      </c>
      <c r="C443" s="1" t="s">
        <v>38</v>
      </c>
      <c r="E443" s="2" t="s">
        <v>1163</v>
      </c>
      <c r="F443" s="32"/>
      <c r="G443" s="2">
        <v>365</v>
      </c>
      <c r="H443" s="13">
        <v>11</v>
      </c>
      <c r="I443" s="13">
        <v>4709</v>
      </c>
      <c r="J443" s="13">
        <v>275</v>
      </c>
      <c r="K443" s="13">
        <v>0</v>
      </c>
      <c r="L443" s="13">
        <v>0</v>
      </c>
      <c r="M443" s="12">
        <f t="shared" si="15"/>
        <v>0.75342465753424659</v>
      </c>
      <c r="N443" s="12">
        <f t="shared" si="16"/>
        <v>5.8398810787853049E-2</v>
      </c>
      <c r="O443" s="12">
        <f t="shared" si="17"/>
        <v>6.8493150684931505</v>
      </c>
    </row>
    <row r="444" spans="1:15" outlineLevel="2" x14ac:dyDescent="0.25">
      <c r="A444" s="1" t="s">
        <v>521</v>
      </c>
      <c r="B444" s="1" t="s">
        <v>526</v>
      </c>
      <c r="C444" s="1" t="s">
        <v>525</v>
      </c>
      <c r="E444" s="2" t="s">
        <v>1163</v>
      </c>
      <c r="F444" s="32"/>
      <c r="G444" s="2">
        <v>365</v>
      </c>
      <c r="H444" s="13">
        <v>40</v>
      </c>
      <c r="I444" s="13">
        <v>1067</v>
      </c>
      <c r="J444" s="13">
        <v>13712</v>
      </c>
      <c r="K444" s="13">
        <v>907</v>
      </c>
      <c r="L444" s="13">
        <v>0</v>
      </c>
      <c r="M444" s="12">
        <f t="shared" si="15"/>
        <v>37.56712328767123</v>
      </c>
      <c r="N444" s="12">
        <f t="shared" si="16"/>
        <v>12.850984067478914</v>
      </c>
      <c r="O444" s="12">
        <f t="shared" si="17"/>
        <v>93.917808219178085</v>
      </c>
    </row>
    <row r="445" spans="1:15" outlineLevel="1" x14ac:dyDescent="0.25">
      <c r="A445" s="3" t="s">
        <v>1045</v>
      </c>
      <c r="E445" s="2"/>
      <c r="F445" s="32" t="s">
        <v>1159</v>
      </c>
      <c r="G445" s="2"/>
      <c r="H445" s="28">
        <f>SUBTOTAL(9,H440:H444)</f>
        <v>359</v>
      </c>
      <c r="I445" s="28">
        <f>SUBTOTAL(9,I440:I444)</f>
        <v>18882</v>
      </c>
      <c r="J445" s="28">
        <f>SUBTOTAL(9,J440:J444)</f>
        <v>71699</v>
      </c>
      <c r="K445" s="28">
        <f>SUBTOTAL(9,K440:K444)</f>
        <v>29515</v>
      </c>
      <c r="L445" s="28">
        <f>SUBTOTAL(9,L440:L444)</f>
        <v>7088</v>
      </c>
      <c r="M445" s="29">
        <f t="shared" si="15"/>
        <v>196.43561643835616</v>
      </c>
      <c r="N445" s="29">
        <f t="shared" si="16"/>
        <v>3.7972142781485014</v>
      </c>
      <c r="O445" s="29">
        <f t="shared" si="17"/>
        <v>54.717441904834587</v>
      </c>
    </row>
    <row r="446" spans="1:15" outlineLevel="1" x14ac:dyDescent="0.25">
      <c r="A446" s="3"/>
      <c r="B446" s="19" t="str">
        <f>CONCATENATE("COUNTY - ",A447)</f>
        <v>COUNTY - HEMPHILL</v>
      </c>
      <c r="D446" s="3" t="s">
        <v>4</v>
      </c>
      <c r="E446" s="2"/>
      <c r="F446" s="32"/>
      <c r="G446" s="2"/>
      <c r="H446" s="13"/>
      <c r="I446" s="13"/>
      <c r="J446" s="13"/>
      <c r="K446" s="13"/>
      <c r="L446" s="13"/>
    </row>
    <row r="447" spans="1:15" outlineLevel="2" x14ac:dyDescent="0.25">
      <c r="A447" s="1" t="s">
        <v>530</v>
      </c>
      <c r="B447" s="1" t="s">
        <v>531</v>
      </c>
      <c r="C447" s="1" t="s">
        <v>532</v>
      </c>
      <c r="E447" s="2" t="s">
        <v>1161</v>
      </c>
      <c r="F447" s="32"/>
      <c r="G447" s="2">
        <v>365</v>
      </c>
      <c r="H447" s="13">
        <v>67</v>
      </c>
      <c r="I447" s="13">
        <v>440</v>
      </c>
      <c r="J447" s="13">
        <v>16080</v>
      </c>
      <c r="K447" s="13">
        <v>873</v>
      </c>
      <c r="L447" s="13">
        <v>7616</v>
      </c>
      <c r="M447" s="12">
        <f t="shared" si="15"/>
        <v>44.054794520547944</v>
      </c>
      <c r="N447" s="12">
        <f t="shared" si="16"/>
        <v>36.545454545454547</v>
      </c>
      <c r="O447" s="12">
        <f t="shared" si="17"/>
        <v>65.753424657534239</v>
      </c>
    </row>
    <row r="448" spans="1:15" outlineLevel="1" x14ac:dyDescent="0.25">
      <c r="A448" s="3" t="s">
        <v>1046</v>
      </c>
      <c r="B448" s="15"/>
      <c r="C448" s="15"/>
      <c r="D448" s="14"/>
      <c r="E448" s="16"/>
      <c r="F448" s="33" t="s">
        <v>1159</v>
      </c>
      <c r="G448" s="16"/>
      <c r="H448" s="26">
        <f>SUBTOTAL(9,H447:H447)</f>
        <v>67</v>
      </c>
      <c r="I448" s="26">
        <f>SUBTOTAL(9,I447:I447)</f>
        <v>440</v>
      </c>
      <c r="J448" s="26">
        <f>SUBTOTAL(9,J447:J447)</f>
        <v>16080</v>
      </c>
      <c r="K448" s="26">
        <f>SUBTOTAL(9,K447:K447)</f>
        <v>873</v>
      </c>
      <c r="L448" s="26">
        <f>SUBTOTAL(9,L447:L447)</f>
        <v>7616</v>
      </c>
      <c r="M448" s="27">
        <f t="shared" si="15"/>
        <v>44.054794520547944</v>
      </c>
      <c r="N448" s="27">
        <f t="shared" si="16"/>
        <v>36.545454545454547</v>
      </c>
      <c r="O448" s="27">
        <f t="shared" si="17"/>
        <v>65.753424657534239</v>
      </c>
    </row>
    <row r="449" spans="1:15" outlineLevel="1" x14ac:dyDescent="0.25">
      <c r="A449" s="3"/>
      <c r="B449" s="19" t="str">
        <f>CONCATENATE("COUNTY - ",A450)</f>
        <v>COUNTY - HENDERSON</v>
      </c>
      <c r="D449" s="3" t="s">
        <v>4</v>
      </c>
      <c r="E449" s="2"/>
      <c r="F449" s="32"/>
      <c r="G449" s="2"/>
      <c r="H449" s="13"/>
      <c r="I449" s="13"/>
      <c r="J449" s="13"/>
      <c r="K449" s="13"/>
      <c r="L449" s="13"/>
    </row>
    <row r="450" spans="1:15" outlineLevel="2" x14ac:dyDescent="0.25">
      <c r="A450" s="1" t="s">
        <v>533</v>
      </c>
      <c r="B450" s="1" t="s">
        <v>534</v>
      </c>
      <c r="C450" s="1" t="s">
        <v>535</v>
      </c>
      <c r="E450" s="2" t="s">
        <v>1163</v>
      </c>
      <c r="F450" s="32"/>
      <c r="G450" s="2">
        <v>365</v>
      </c>
      <c r="H450" s="13">
        <v>90</v>
      </c>
      <c r="I450" s="13">
        <v>4552</v>
      </c>
      <c r="J450" s="13">
        <v>17184</v>
      </c>
      <c r="K450" s="13">
        <v>10319</v>
      </c>
      <c r="L450" s="13">
        <v>1994</v>
      </c>
      <c r="M450" s="12">
        <f t="shared" si="15"/>
        <v>47.079452054794523</v>
      </c>
      <c r="N450" s="12">
        <f t="shared" si="16"/>
        <v>3.7750439367311071</v>
      </c>
      <c r="O450" s="12">
        <f t="shared" si="17"/>
        <v>52.310502283105023</v>
      </c>
    </row>
    <row r="451" spans="1:15" outlineLevel="1" x14ac:dyDescent="0.25">
      <c r="A451" s="3" t="s">
        <v>1047</v>
      </c>
      <c r="E451" s="2"/>
      <c r="F451" s="32" t="s">
        <v>1159</v>
      </c>
      <c r="G451" s="2"/>
      <c r="H451" s="28">
        <f>SUBTOTAL(9,H450:H450)</f>
        <v>90</v>
      </c>
      <c r="I451" s="28">
        <f>SUBTOTAL(9,I450:I450)</f>
        <v>4552</v>
      </c>
      <c r="J451" s="28">
        <f>SUBTOTAL(9,J450:J450)</f>
        <v>17184</v>
      </c>
      <c r="K451" s="28">
        <f>SUBTOTAL(9,K450:K450)</f>
        <v>10319</v>
      </c>
      <c r="L451" s="28">
        <f>SUBTOTAL(9,L450:L450)</f>
        <v>1994</v>
      </c>
      <c r="M451" s="29">
        <f t="shared" si="15"/>
        <v>47.079452054794523</v>
      </c>
      <c r="N451" s="29">
        <f t="shared" si="16"/>
        <v>3.7750439367311071</v>
      </c>
      <c r="O451" s="29">
        <f t="shared" si="17"/>
        <v>52.310502283105023</v>
      </c>
    </row>
    <row r="452" spans="1:15" outlineLevel="1" x14ac:dyDescent="0.25">
      <c r="A452" s="3"/>
      <c r="B452" s="19" t="str">
        <f>CONCATENATE("COUNTY - ",A453)</f>
        <v>COUNTY - HIDALGO</v>
      </c>
      <c r="D452" s="3" t="s">
        <v>6</v>
      </c>
      <c r="E452" s="2"/>
      <c r="F452" s="32"/>
      <c r="G452" s="2"/>
      <c r="H452" s="13"/>
      <c r="I452" s="13"/>
      <c r="J452" s="13"/>
      <c r="K452" s="13"/>
      <c r="L452" s="13"/>
    </row>
    <row r="453" spans="1:15" outlineLevel="2" x14ac:dyDescent="0.25">
      <c r="A453" s="1" t="s">
        <v>536</v>
      </c>
      <c r="B453" s="1" t="s">
        <v>545</v>
      </c>
      <c r="C453" s="1" t="s">
        <v>538</v>
      </c>
      <c r="E453" s="2" t="s">
        <v>1163</v>
      </c>
      <c r="F453" s="32"/>
      <c r="G453" s="2">
        <v>365</v>
      </c>
      <c r="H453" s="13">
        <v>14</v>
      </c>
      <c r="I453" s="13">
        <v>167</v>
      </c>
      <c r="J453" s="13">
        <v>382</v>
      </c>
      <c r="K453" s="13">
        <v>231</v>
      </c>
      <c r="L453" s="13">
        <v>25</v>
      </c>
      <c r="M453" s="12">
        <f t="shared" si="15"/>
        <v>1.0465753424657533</v>
      </c>
      <c r="N453" s="12">
        <f t="shared" si="16"/>
        <v>2.2874251497005988</v>
      </c>
      <c r="O453" s="12">
        <f t="shared" si="17"/>
        <v>7.4755381604696662</v>
      </c>
    </row>
    <row r="454" spans="1:15" outlineLevel="2" x14ac:dyDescent="0.25">
      <c r="A454" s="1" t="s">
        <v>536</v>
      </c>
      <c r="B454" s="1" t="s">
        <v>546</v>
      </c>
      <c r="C454" s="1" t="s">
        <v>538</v>
      </c>
      <c r="E454" s="2" t="s">
        <v>1163</v>
      </c>
      <c r="F454" s="32"/>
      <c r="G454" s="2">
        <v>365</v>
      </c>
      <c r="H454" s="13">
        <v>518</v>
      </c>
      <c r="I454" s="13">
        <v>36438</v>
      </c>
      <c r="J454" s="13">
        <v>145966</v>
      </c>
      <c r="K454" s="13">
        <v>47181</v>
      </c>
      <c r="L454" s="13">
        <v>48926</v>
      </c>
      <c r="M454" s="12">
        <f t="shared" si="15"/>
        <v>399.90684931506848</v>
      </c>
      <c r="N454" s="12">
        <f t="shared" si="16"/>
        <v>4.0058729897359902</v>
      </c>
      <c r="O454" s="12">
        <f t="shared" si="17"/>
        <v>77.202094462368436</v>
      </c>
    </row>
    <row r="455" spans="1:15" outlineLevel="2" x14ac:dyDescent="0.25">
      <c r="A455" s="1" t="s">
        <v>536</v>
      </c>
      <c r="B455" s="1" t="s">
        <v>541</v>
      </c>
      <c r="C455" s="1" t="s">
        <v>542</v>
      </c>
      <c r="E455" s="2" t="s">
        <v>1162</v>
      </c>
      <c r="F455" s="32"/>
      <c r="G455" s="2">
        <v>365</v>
      </c>
      <c r="H455" s="13">
        <v>154</v>
      </c>
      <c r="I455" s="13">
        <v>5996</v>
      </c>
      <c r="J455" s="13">
        <v>23787</v>
      </c>
      <c r="K455" s="13">
        <v>11103</v>
      </c>
      <c r="L455" s="13">
        <v>4851</v>
      </c>
      <c r="M455" s="12">
        <f t="shared" si="15"/>
        <v>65.169863013698631</v>
      </c>
      <c r="N455" s="12">
        <f t="shared" si="16"/>
        <v>3.9671447631754502</v>
      </c>
      <c r="O455" s="12">
        <f t="shared" si="17"/>
        <v>42.318092866038072</v>
      </c>
    </row>
    <row r="456" spans="1:15" outlineLevel="2" x14ac:dyDescent="0.25">
      <c r="A456" s="1" t="s">
        <v>536</v>
      </c>
      <c r="B456" s="1" t="s">
        <v>539</v>
      </c>
      <c r="C456" s="1" t="s">
        <v>540</v>
      </c>
      <c r="E456" s="2" t="s">
        <v>1162</v>
      </c>
      <c r="F456" s="32"/>
      <c r="G456" s="2">
        <v>365</v>
      </c>
      <c r="H456" s="13">
        <v>228</v>
      </c>
      <c r="I456" s="13">
        <v>8658</v>
      </c>
      <c r="J456" s="13">
        <v>40523</v>
      </c>
      <c r="K456" s="13">
        <v>20148</v>
      </c>
      <c r="L456" s="13">
        <v>9499</v>
      </c>
      <c r="M456" s="12">
        <f t="shared" si="15"/>
        <v>111.02191780821917</v>
      </c>
      <c r="N456" s="12">
        <f t="shared" si="16"/>
        <v>4.6804111804111805</v>
      </c>
      <c r="O456" s="12">
        <f t="shared" si="17"/>
        <v>48.693823600096124</v>
      </c>
    </row>
    <row r="457" spans="1:15" outlineLevel="2" x14ac:dyDescent="0.25">
      <c r="A457" s="1" t="s">
        <v>536</v>
      </c>
      <c r="B457" s="1" t="s">
        <v>543</v>
      </c>
      <c r="C457" s="1" t="s">
        <v>544</v>
      </c>
      <c r="E457" s="2" t="s">
        <v>1163</v>
      </c>
      <c r="F457" s="32"/>
      <c r="G457" s="2">
        <v>365</v>
      </c>
      <c r="H457" s="13">
        <v>279</v>
      </c>
      <c r="I457" s="13">
        <v>14326</v>
      </c>
      <c r="J457" s="13">
        <v>59840</v>
      </c>
      <c r="K457" s="13">
        <v>27618</v>
      </c>
      <c r="L457" s="13">
        <v>12325</v>
      </c>
      <c r="M457" s="12">
        <f t="shared" si="15"/>
        <v>163.94520547945206</v>
      </c>
      <c r="N457" s="12">
        <f t="shared" si="16"/>
        <v>4.1770208013402206</v>
      </c>
      <c r="O457" s="12">
        <f t="shared" si="17"/>
        <v>58.76172239406884</v>
      </c>
    </row>
    <row r="458" spans="1:15" outlineLevel="2" x14ac:dyDescent="0.25">
      <c r="A458" s="1" t="s">
        <v>536</v>
      </c>
      <c r="B458" s="1" t="s">
        <v>548</v>
      </c>
      <c r="C458" s="1" t="s">
        <v>544</v>
      </c>
      <c r="E458" s="2" t="s">
        <v>1163</v>
      </c>
      <c r="F458" s="32"/>
      <c r="G458" s="2">
        <v>365</v>
      </c>
      <c r="H458" s="13">
        <v>53</v>
      </c>
      <c r="I458" s="13">
        <v>605</v>
      </c>
      <c r="J458" s="13">
        <v>16791</v>
      </c>
      <c r="K458" s="13">
        <v>9210</v>
      </c>
      <c r="L458" s="13">
        <v>120</v>
      </c>
      <c r="M458" s="12">
        <f t="shared" si="15"/>
        <v>46.0027397260274</v>
      </c>
      <c r="N458" s="12">
        <f t="shared" si="16"/>
        <v>27.753719008264461</v>
      </c>
      <c r="O458" s="12">
        <f t="shared" si="17"/>
        <v>86.797622124580002</v>
      </c>
    </row>
    <row r="459" spans="1:15" outlineLevel="2" x14ac:dyDescent="0.25">
      <c r="A459" s="1" t="s">
        <v>536</v>
      </c>
      <c r="B459" s="1" t="s">
        <v>537</v>
      </c>
      <c r="C459" s="1" t="s">
        <v>538</v>
      </c>
      <c r="E459" s="2" t="s">
        <v>1163</v>
      </c>
      <c r="F459" s="32"/>
      <c r="G459" s="2">
        <v>365</v>
      </c>
      <c r="H459" s="13">
        <v>919</v>
      </c>
      <c r="I459" s="13">
        <v>34395</v>
      </c>
      <c r="J459" s="13">
        <v>184275</v>
      </c>
      <c r="K459" s="13">
        <v>73688</v>
      </c>
      <c r="L459" s="13">
        <v>46565</v>
      </c>
      <c r="M459" s="12">
        <f t="shared" si="15"/>
        <v>504.86301369863014</v>
      </c>
      <c r="N459" s="12">
        <f t="shared" si="16"/>
        <v>5.3576101177496733</v>
      </c>
      <c r="O459" s="12">
        <f t="shared" si="17"/>
        <v>54.936127714758456</v>
      </c>
    </row>
    <row r="460" spans="1:15" outlineLevel="2" x14ac:dyDescent="0.25">
      <c r="A460" s="1" t="s">
        <v>536</v>
      </c>
      <c r="B460" s="1" t="s">
        <v>547</v>
      </c>
      <c r="C460" s="1" t="s">
        <v>542</v>
      </c>
      <c r="E460" s="2" t="s">
        <v>1163</v>
      </c>
      <c r="F460" s="32"/>
      <c r="G460" s="2">
        <v>365</v>
      </c>
      <c r="H460" s="13">
        <v>32</v>
      </c>
      <c r="I460" s="13">
        <v>454</v>
      </c>
      <c r="J460" s="13">
        <v>6248</v>
      </c>
      <c r="K460" s="13">
        <v>4341</v>
      </c>
      <c r="L460" s="13">
        <v>273</v>
      </c>
      <c r="M460" s="12">
        <f t="shared" si="15"/>
        <v>17.117808219178084</v>
      </c>
      <c r="N460" s="12">
        <f t="shared" si="16"/>
        <v>13.762114537444933</v>
      </c>
      <c r="O460" s="12">
        <f t="shared" si="17"/>
        <v>53.493150684931514</v>
      </c>
    </row>
    <row r="461" spans="1:15" outlineLevel="1" x14ac:dyDescent="0.25">
      <c r="A461" s="3" t="s">
        <v>1048</v>
      </c>
      <c r="E461" s="2"/>
      <c r="F461" s="32" t="s">
        <v>1159</v>
      </c>
      <c r="G461" s="2"/>
      <c r="H461" s="28">
        <f>SUBTOTAL(9,H453:H460)</f>
        <v>2197</v>
      </c>
      <c r="I461" s="28">
        <f>SUBTOTAL(9,I453:I460)</f>
        <v>101039</v>
      </c>
      <c r="J461" s="28">
        <f>SUBTOTAL(9,J453:J460)</f>
        <v>477812</v>
      </c>
      <c r="K461" s="28">
        <f>SUBTOTAL(9,K453:K460)</f>
        <v>193520</v>
      </c>
      <c r="L461" s="28">
        <f>SUBTOTAL(9,L453:L460)</f>
        <v>122584</v>
      </c>
      <c r="M461" s="29">
        <f t="shared" si="15"/>
        <v>1309.0739726027398</v>
      </c>
      <c r="N461" s="29">
        <f t="shared" si="16"/>
        <v>4.7289858371519911</v>
      </c>
      <c r="O461" s="29">
        <f t="shared" si="17"/>
        <v>59.584614137584879</v>
      </c>
    </row>
    <row r="462" spans="1:15" outlineLevel="1" x14ac:dyDescent="0.25">
      <c r="A462" s="3"/>
      <c r="B462" s="19" t="str">
        <f>CONCATENATE("COUNTY - ",A463)</f>
        <v>COUNTY - HILL</v>
      </c>
      <c r="D462" s="3" t="s">
        <v>4</v>
      </c>
      <c r="E462" s="2"/>
      <c r="F462" s="32"/>
      <c r="G462" s="2"/>
      <c r="H462" s="13"/>
      <c r="I462" s="13"/>
      <c r="J462" s="13"/>
      <c r="K462" s="13"/>
      <c r="L462" s="13"/>
    </row>
    <row r="463" spans="1:15" outlineLevel="2" x14ac:dyDescent="0.25">
      <c r="A463" s="1" t="s">
        <v>549</v>
      </c>
      <c r="B463" s="1" t="s">
        <v>550</v>
      </c>
      <c r="C463" s="1" t="s">
        <v>551</v>
      </c>
      <c r="E463" s="2" t="s">
        <v>1163</v>
      </c>
      <c r="F463" s="32"/>
      <c r="G463" s="2">
        <v>365</v>
      </c>
      <c r="H463" s="13">
        <v>25</v>
      </c>
      <c r="I463" s="13">
        <v>1437</v>
      </c>
      <c r="J463" s="13">
        <v>4585</v>
      </c>
      <c r="K463" s="13">
        <v>2785</v>
      </c>
      <c r="L463" s="13">
        <v>651</v>
      </c>
      <c r="M463" s="12">
        <f t="shared" si="15"/>
        <v>12.561643835616438</v>
      </c>
      <c r="N463" s="12">
        <f t="shared" si="16"/>
        <v>3.1906750173973557</v>
      </c>
      <c r="O463" s="12">
        <f t="shared" si="17"/>
        <v>50.246575342465746</v>
      </c>
    </row>
    <row r="464" spans="1:15" outlineLevel="1" x14ac:dyDescent="0.25">
      <c r="A464" s="3" t="s">
        <v>1049</v>
      </c>
      <c r="E464" s="2"/>
      <c r="F464" s="32" t="s">
        <v>1159</v>
      </c>
      <c r="G464" s="2"/>
      <c r="H464" s="28">
        <f>SUBTOTAL(9,H463:H463)</f>
        <v>25</v>
      </c>
      <c r="I464" s="28">
        <f>SUBTOTAL(9,I463:I463)</f>
        <v>1437</v>
      </c>
      <c r="J464" s="28">
        <f>SUBTOTAL(9,J463:J463)</f>
        <v>4585</v>
      </c>
      <c r="K464" s="28">
        <f>SUBTOTAL(9,K463:K463)</f>
        <v>2785</v>
      </c>
      <c r="L464" s="28">
        <f>SUBTOTAL(9,L463:L463)</f>
        <v>651</v>
      </c>
      <c r="M464" s="29">
        <f t="shared" si="15"/>
        <v>12.561643835616438</v>
      </c>
      <c r="N464" s="29">
        <f t="shared" si="16"/>
        <v>3.1906750173973557</v>
      </c>
      <c r="O464" s="29">
        <f t="shared" si="17"/>
        <v>50.246575342465746</v>
      </c>
    </row>
    <row r="465" spans="1:15" outlineLevel="1" x14ac:dyDescent="0.25">
      <c r="A465" s="3"/>
      <c r="B465" s="19" t="str">
        <f>CONCATENATE("COUNTY - ",A466)</f>
        <v>COUNTY - HOCKLEY</v>
      </c>
      <c r="D465" s="3" t="s">
        <v>4</v>
      </c>
      <c r="E465" s="2"/>
      <c r="F465" s="32"/>
      <c r="G465" s="2"/>
      <c r="H465" s="13"/>
      <c r="I465" s="13"/>
      <c r="J465" s="13"/>
      <c r="K465" s="13"/>
      <c r="L465" s="13"/>
    </row>
    <row r="466" spans="1:15" outlineLevel="2" x14ac:dyDescent="0.25">
      <c r="A466" s="1" t="s">
        <v>552</v>
      </c>
      <c r="B466" s="1" t="s">
        <v>553</v>
      </c>
      <c r="C466" s="1" t="s">
        <v>554</v>
      </c>
      <c r="E466" s="2" t="s">
        <v>1162</v>
      </c>
      <c r="F466" s="32"/>
      <c r="G466" s="2">
        <v>365</v>
      </c>
      <c r="H466" s="13">
        <v>21</v>
      </c>
      <c r="I466" s="13">
        <v>341</v>
      </c>
      <c r="J466" s="13">
        <v>718</v>
      </c>
      <c r="K466" s="13">
        <v>226</v>
      </c>
      <c r="L466" s="13">
        <v>277</v>
      </c>
      <c r="M466" s="12">
        <f t="shared" si="15"/>
        <v>1.9671232876712328</v>
      </c>
      <c r="N466" s="12">
        <f t="shared" si="16"/>
        <v>2.1055718475073313</v>
      </c>
      <c r="O466" s="12">
        <f t="shared" si="17"/>
        <v>9.3672537508153937</v>
      </c>
    </row>
    <row r="467" spans="1:15" outlineLevel="1" x14ac:dyDescent="0.25">
      <c r="A467" s="3" t="s">
        <v>1050</v>
      </c>
      <c r="E467" s="2"/>
      <c r="F467" s="32" t="s">
        <v>1159</v>
      </c>
      <c r="G467" s="2"/>
      <c r="H467" s="28">
        <f>SUBTOTAL(9,H466:H466)</f>
        <v>21</v>
      </c>
      <c r="I467" s="28">
        <f>SUBTOTAL(9,I466:I466)</f>
        <v>341</v>
      </c>
      <c r="J467" s="28">
        <f>SUBTOTAL(9,J466:J466)</f>
        <v>718</v>
      </c>
      <c r="K467" s="28">
        <f>SUBTOTAL(9,K466:K466)</f>
        <v>226</v>
      </c>
      <c r="L467" s="28">
        <f>SUBTOTAL(9,L466:L466)</f>
        <v>277</v>
      </c>
      <c r="M467" s="29">
        <f t="shared" si="15"/>
        <v>1.9671232876712328</v>
      </c>
      <c r="N467" s="29">
        <f t="shared" si="16"/>
        <v>2.1055718475073313</v>
      </c>
      <c r="O467" s="29">
        <f t="shared" si="17"/>
        <v>9.3672537508153937</v>
      </c>
    </row>
    <row r="468" spans="1:15" outlineLevel="1" x14ac:dyDescent="0.25">
      <c r="A468" s="3"/>
      <c r="B468" s="19" t="str">
        <f>CONCATENATE("COUNTY - ",A469)</f>
        <v>COUNTY - HOOD</v>
      </c>
      <c r="D468" s="3" t="s">
        <v>4</v>
      </c>
      <c r="E468" s="2"/>
      <c r="F468" s="32"/>
      <c r="G468" s="2"/>
      <c r="H468" s="13"/>
      <c r="I468" s="13"/>
      <c r="J468" s="13"/>
      <c r="K468" s="13"/>
      <c r="L468" s="13"/>
    </row>
    <row r="469" spans="1:15" outlineLevel="2" x14ac:dyDescent="0.25">
      <c r="A469" s="1" t="s">
        <v>555</v>
      </c>
      <c r="B469" s="1" t="s">
        <v>556</v>
      </c>
      <c r="C469" s="1" t="s">
        <v>557</v>
      </c>
      <c r="E469" s="2" t="s">
        <v>1163</v>
      </c>
      <c r="F469" s="32"/>
      <c r="G469" s="2">
        <v>365</v>
      </c>
      <c r="H469" s="13">
        <v>73</v>
      </c>
      <c r="I469" s="13">
        <v>3266</v>
      </c>
      <c r="J469" s="13">
        <v>11996</v>
      </c>
      <c r="K469" s="13">
        <v>8109</v>
      </c>
      <c r="L469" s="13">
        <v>1010</v>
      </c>
      <c r="M469" s="12">
        <f t="shared" si="15"/>
        <v>32.865753424657534</v>
      </c>
      <c r="N469" s="12">
        <f t="shared" si="16"/>
        <v>3.6729944886711574</v>
      </c>
      <c r="O469" s="12">
        <f t="shared" si="17"/>
        <v>45.02158003377744</v>
      </c>
    </row>
    <row r="470" spans="1:15" outlineLevel="1" x14ac:dyDescent="0.25">
      <c r="A470" s="3" t="s">
        <v>1051</v>
      </c>
      <c r="E470" s="2"/>
      <c r="F470" s="32" t="s">
        <v>1159</v>
      </c>
      <c r="G470" s="2"/>
      <c r="H470" s="28">
        <f>SUBTOTAL(9,H469:H469)</f>
        <v>73</v>
      </c>
      <c r="I470" s="28">
        <f>SUBTOTAL(9,I469:I469)</f>
        <v>3266</v>
      </c>
      <c r="J470" s="28">
        <f>SUBTOTAL(9,J469:J469)</f>
        <v>11996</v>
      </c>
      <c r="K470" s="28">
        <f>SUBTOTAL(9,K469:K469)</f>
        <v>8109</v>
      </c>
      <c r="L470" s="28">
        <f>SUBTOTAL(9,L469:L469)</f>
        <v>1010</v>
      </c>
      <c r="M470" s="29">
        <f t="shared" si="15"/>
        <v>32.865753424657534</v>
      </c>
      <c r="N470" s="29">
        <f t="shared" si="16"/>
        <v>3.6729944886711574</v>
      </c>
      <c r="O470" s="29">
        <f t="shared" si="17"/>
        <v>45.02158003377744</v>
      </c>
    </row>
    <row r="471" spans="1:15" outlineLevel="1" x14ac:dyDescent="0.25">
      <c r="A471" s="3"/>
      <c r="B471" s="19" t="str">
        <f>CONCATENATE("COUNTY - ",A472)</f>
        <v>COUNTY - HOPKINS</v>
      </c>
      <c r="D471" s="3" t="s">
        <v>4</v>
      </c>
      <c r="E471" s="2"/>
      <c r="F471" s="32"/>
      <c r="G471" s="2"/>
      <c r="H471" s="13"/>
      <c r="I471" s="13"/>
      <c r="J471" s="13"/>
      <c r="K471" s="13"/>
      <c r="L471" s="13"/>
    </row>
    <row r="472" spans="1:15" outlineLevel="2" x14ac:dyDescent="0.25">
      <c r="A472" s="1" t="s">
        <v>558</v>
      </c>
      <c r="B472" s="1" t="s">
        <v>559</v>
      </c>
      <c r="C472" s="1" t="s">
        <v>560</v>
      </c>
      <c r="E472" s="2" t="s">
        <v>1162</v>
      </c>
      <c r="F472" s="32"/>
      <c r="G472" s="2">
        <v>365</v>
      </c>
      <c r="H472" s="13">
        <v>62</v>
      </c>
      <c r="I472" s="13">
        <v>3303</v>
      </c>
      <c r="J472" s="13">
        <v>13154</v>
      </c>
      <c r="K472" s="13">
        <v>9113</v>
      </c>
      <c r="L472" s="13">
        <v>1446</v>
      </c>
      <c r="M472" s="12">
        <f t="shared" si="15"/>
        <v>36.038356164383565</v>
      </c>
      <c r="N472" s="12">
        <f t="shared" si="16"/>
        <v>3.9824402058734485</v>
      </c>
      <c r="O472" s="12">
        <f t="shared" si="17"/>
        <v>58.126380910296071</v>
      </c>
    </row>
    <row r="473" spans="1:15" outlineLevel="1" x14ac:dyDescent="0.25">
      <c r="A473" s="3" t="s">
        <v>1052</v>
      </c>
      <c r="E473" s="2"/>
      <c r="F473" s="32" t="s">
        <v>1159</v>
      </c>
      <c r="G473" s="2"/>
      <c r="H473" s="28">
        <f>SUBTOTAL(9,H472:H472)</f>
        <v>62</v>
      </c>
      <c r="I473" s="28">
        <f>SUBTOTAL(9,I472:I472)</f>
        <v>3303</v>
      </c>
      <c r="J473" s="28">
        <f>SUBTOTAL(9,J472:J472)</f>
        <v>13154</v>
      </c>
      <c r="K473" s="28">
        <f>SUBTOTAL(9,K472:K472)</f>
        <v>9113</v>
      </c>
      <c r="L473" s="28">
        <f>SUBTOTAL(9,L472:L472)</f>
        <v>1446</v>
      </c>
      <c r="M473" s="29">
        <f t="shared" ref="M473:M561" si="18">J473/365</f>
        <v>36.038356164383565</v>
      </c>
      <c r="N473" s="29">
        <f t="shared" ref="N473:N561" si="19">J473/I473</f>
        <v>3.9824402058734485</v>
      </c>
      <c r="O473" s="29">
        <f t="shared" ref="O473:O561" si="20">(J473/365/H473*100)</f>
        <v>58.126380910296071</v>
      </c>
    </row>
    <row r="474" spans="1:15" outlineLevel="1" x14ac:dyDescent="0.25">
      <c r="A474" s="3"/>
      <c r="B474" s="19" t="str">
        <f>CONCATENATE("COUNTY - ",A475)</f>
        <v>COUNTY - HOUSTON</v>
      </c>
      <c r="D474" s="3" t="s">
        <v>4</v>
      </c>
      <c r="E474" s="2"/>
      <c r="F474" s="32"/>
      <c r="G474" s="2"/>
      <c r="H474" s="13"/>
      <c r="I474" s="13"/>
      <c r="J474" s="13"/>
      <c r="K474" s="13"/>
      <c r="L474" s="13"/>
    </row>
    <row r="475" spans="1:15" outlineLevel="2" x14ac:dyDescent="0.25">
      <c r="A475" s="1" t="s">
        <v>561</v>
      </c>
      <c r="B475" s="1" t="s">
        <v>562</v>
      </c>
      <c r="C475" s="1" t="s">
        <v>563</v>
      </c>
      <c r="E475" s="2" t="s">
        <v>1163</v>
      </c>
      <c r="F475" s="32"/>
      <c r="G475" s="2">
        <v>365</v>
      </c>
      <c r="H475" s="13">
        <v>15</v>
      </c>
      <c r="I475" s="13">
        <v>127</v>
      </c>
      <c r="J475" s="13">
        <v>492</v>
      </c>
      <c r="K475" s="13">
        <v>431</v>
      </c>
      <c r="L475" s="13">
        <v>19</v>
      </c>
      <c r="M475" s="12">
        <f t="shared" si="18"/>
        <v>1.3479452054794521</v>
      </c>
      <c r="N475" s="12">
        <f t="shared" si="19"/>
        <v>3.8740157480314958</v>
      </c>
      <c r="O475" s="12">
        <f t="shared" si="20"/>
        <v>8.9863013698630123</v>
      </c>
    </row>
    <row r="476" spans="1:15" outlineLevel="1" x14ac:dyDescent="0.25">
      <c r="A476" s="3" t="s">
        <v>1053</v>
      </c>
      <c r="E476" s="2"/>
      <c r="F476" s="32" t="s">
        <v>1159</v>
      </c>
      <c r="G476" s="2"/>
      <c r="H476" s="28">
        <f>SUBTOTAL(9,H475:H475)</f>
        <v>15</v>
      </c>
      <c r="I476" s="28">
        <f>SUBTOTAL(9,I475:I475)</f>
        <v>127</v>
      </c>
      <c r="J476" s="28">
        <f>SUBTOTAL(9,J475:J475)</f>
        <v>492</v>
      </c>
      <c r="K476" s="28">
        <f>SUBTOTAL(9,K475:K475)</f>
        <v>431</v>
      </c>
      <c r="L476" s="28">
        <f>SUBTOTAL(9,L475:L475)</f>
        <v>19</v>
      </c>
      <c r="M476" s="29">
        <f t="shared" si="18"/>
        <v>1.3479452054794521</v>
      </c>
      <c r="N476" s="29">
        <f t="shared" si="19"/>
        <v>3.8740157480314958</v>
      </c>
      <c r="O476" s="29">
        <f t="shared" si="20"/>
        <v>8.9863013698630123</v>
      </c>
    </row>
    <row r="477" spans="1:15" outlineLevel="1" x14ac:dyDescent="0.25">
      <c r="A477" s="3"/>
      <c r="B477" s="19" t="str">
        <f>CONCATENATE("COUNTY - ",A478)</f>
        <v>COUNTY - HOWARD</v>
      </c>
      <c r="D477" s="3" t="s">
        <v>4</v>
      </c>
      <c r="E477" s="2"/>
      <c r="F477" s="32"/>
      <c r="G477" s="2"/>
      <c r="H477" s="13"/>
      <c r="I477" s="13"/>
      <c r="J477" s="13"/>
      <c r="K477" s="13"/>
      <c r="L477" s="13"/>
    </row>
    <row r="478" spans="1:15" outlineLevel="2" x14ac:dyDescent="0.25">
      <c r="A478" s="1" t="s">
        <v>42</v>
      </c>
      <c r="B478" s="1" t="s">
        <v>564</v>
      </c>
      <c r="C478" s="1" t="s">
        <v>43</v>
      </c>
      <c r="E478" s="2" t="s">
        <v>1163</v>
      </c>
      <c r="F478" s="32"/>
      <c r="G478" s="2">
        <v>365</v>
      </c>
      <c r="H478" s="13">
        <v>80</v>
      </c>
      <c r="I478" s="13">
        <v>1510</v>
      </c>
      <c r="J478" s="13">
        <v>5063</v>
      </c>
      <c r="K478" s="13">
        <v>1312</v>
      </c>
      <c r="L478" s="13">
        <v>904</v>
      </c>
      <c r="M478" s="12">
        <f t="shared" si="18"/>
        <v>13.871232876712329</v>
      </c>
      <c r="N478" s="12">
        <f t="shared" si="19"/>
        <v>3.3529801324503312</v>
      </c>
      <c r="O478" s="12">
        <f t="shared" si="20"/>
        <v>17.339041095890412</v>
      </c>
    </row>
    <row r="479" spans="1:15" outlineLevel="1" x14ac:dyDescent="0.25">
      <c r="A479" s="3" t="s">
        <v>1054</v>
      </c>
      <c r="E479" s="2"/>
      <c r="F479" s="32" t="s">
        <v>1159</v>
      </c>
      <c r="G479" s="2"/>
      <c r="H479" s="28">
        <f>SUBTOTAL(9,H478:H478)</f>
        <v>80</v>
      </c>
      <c r="I479" s="28">
        <f>SUBTOTAL(9,I478:I478)</f>
        <v>1510</v>
      </c>
      <c r="J479" s="28">
        <f>SUBTOTAL(9,J478:J478)</f>
        <v>5063</v>
      </c>
      <c r="K479" s="28">
        <f>SUBTOTAL(9,K478:K478)</f>
        <v>1312</v>
      </c>
      <c r="L479" s="28">
        <f>SUBTOTAL(9,L478:L478)</f>
        <v>904</v>
      </c>
      <c r="M479" s="29">
        <f t="shared" si="18"/>
        <v>13.871232876712329</v>
      </c>
      <c r="N479" s="29">
        <f t="shared" si="19"/>
        <v>3.3529801324503312</v>
      </c>
      <c r="O479" s="29">
        <f t="shared" si="20"/>
        <v>17.339041095890412</v>
      </c>
    </row>
    <row r="480" spans="1:15" outlineLevel="1" x14ac:dyDescent="0.25">
      <c r="A480" s="3"/>
      <c r="B480" s="19" t="str">
        <f>CONCATENATE("COUNTY - ",A481)</f>
        <v>COUNTY - HUNT</v>
      </c>
      <c r="D480" s="3" t="s">
        <v>6</v>
      </c>
      <c r="E480" s="2"/>
      <c r="F480" s="32"/>
      <c r="G480" s="2"/>
      <c r="H480" s="13"/>
      <c r="I480" s="13"/>
      <c r="J480" s="13"/>
      <c r="K480" s="13"/>
      <c r="L480" s="13"/>
    </row>
    <row r="481" spans="1:15" outlineLevel="2" x14ac:dyDescent="0.25">
      <c r="A481" s="1" t="s">
        <v>44</v>
      </c>
      <c r="B481" s="1" t="s">
        <v>565</v>
      </c>
      <c r="C481" s="1" t="s">
        <v>45</v>
      </c>
      <c r="E481" s="2" t="s">
        <v>1161</v>
      </c>
      <c r="F481" s="32"/>
      <c r="G481" s="2">
        <v>365</v>
      </c>
      <c r="H481" s="13">
        <v>173</v>
      </c>
      <c r="I481" s="13">
        <v>8700</v>
      </c>
      <c r="J481" s="13">
        <v>43469</v>
      </c>
      <c r="K481" s="13">
        <v>22586</v>
      </c>
      <c r="L481" s="13">
        <v>8788</v>
      </c>
      <c r="M481" s="12">
        <f t="shared" si="18"/>
        <v>119.0931506849315</v>
      </c>
      <c r="N481" s="12">
        <f t="shared" si="19"/>
        <v>4.9964367816091952</v>
      </c>
      <c r="O481" s="12">
        <f t="shared" si="20"/>
        <v>68.839971494180062</v>
      </c>
    </row>
    <row r="482" spans="1:15" outlineLevel="1" x14ac:dyDescent="0.25">
      <c r="A482" s="3" t="s">
        <v>1055</v>
      </c>
      <c r="E482" s="2"/>
      <c r="F482" s="32" t="s">
        <v>1159</v>
      </c>
      <c r="G482" s="2"/>
      <c r="H482" s="28">
        <f>SUBTOTAL(9,H481:H481)</f>
        <v>173</v>
      </c>
      <c r="I482" s="28">
        <f>SUBTOTAL(9,I481:I481)</f>
        <v>8700</v>
      </c>
      <c r="J482" s="28">
        <f>SUBTOTAL(9,J481:J481)</f>
        <v>43469</v>
      </c>
      <c r="K482" s="28">
        <f>SUBTOTAL(9,K481:K481)</f>
        <v>22586</v>
      </c>
      <c r="L482" s="28">
        <f>SUBTOTAL(9,L481:L481)</f>
        <v>8788</v>
      </c>
      <c r="M482" s="29">
        <f t="shared" si="18"/>
        <v>119.0931506849315</v>
      </c>
      <c r="N482" s="29">
        <f t="shared" si="19"/>
        <v>4.9964367816091952</v>
      </c>
      <c r="O482" s="29">
        <f t="shared" si="20"/>
        <v>68.839971494180062</v>
      </c>
    </row>
    <row r="483" spans="1:15" outlineLevel="1" x14ac:dyDescent="0.25">
      <c r="A483" s="3"/>
      <c r="B483" s="19" t="str">
        <f>CONCATENATE("COUNTY - ",A484)</f>
        <v>COUNTY - HUTCHINSON</v>
      </c>
      <c r="D483" s="3" t="s">
        <v>4</v>
      </c>
      <c r="E483" s="2"/>
      <c r="F483" s="32"/>
      <c r="G483" s="2"/>
      <c r="H483" s="13"/>
      <c r="I483" s="13"/>
      <c r="J483" s="13"/>
      <c r="K483" s="13"/>
      <c r="L483" s="13"/>
    </row>
    <row r="484" spans="1:15" outlineLevel="2" x14ac:dyDescent="0.25">
      <c r="A484" s="1" t="s">
        <v>566</v>
      </c>
      <c r="B484" s="1" t="s">
        <v>567</v>
      </c>
      <c r="C484" s="1" t="s">
        <v>568</v>
      </c>
      <c r="E484" s="2" t="s">
        <v>1162</v>
      </c>
      <c r="F484" s="32"/>
      <c r="G484" s="2">
        <v>365</v>
      </c>
      <c r="H484" s="13">
        <v>17</v>
      </c>
      <c r="I484" s="13">
        <v>358</v>
      </c>
      <c r="J484" s="13">
        <v>1214</v>
      </c>
      <c r="K484" s="13">
        <v>626</v>
      </c>
      <c r="L484" s="13">
        <v>282</v>
      </c>
      <c r="M484" s="12">
        <f t="shared" si="18"/>
        <v>3.3260273972602739</v>
      </c>
      <c r="N484" s="12">
        <f t="shared" si="19"/>
        <v>3.3910614525139664</v>
      </c>
      <c r="O484" s="12">
        <f t="shared" si="20"/>
        <v>19.564867042707494</v>
      </c>
    </row>
    <row r="485" spans="1:15" outlineLevel="1" x14ac:dyDescent="0.25">
      <c r="A485" s="3" t="s">
        <v>1056</v>
      </c>
      <c r="E485" s="2"/>
      <c r="F485" s="32" t="s">
        <v>1159</v>
      </c>
      <c r="G485" s="2"/>
      <c r="H485" s="28">
        <f>SUBTOTAL(9,H484:H484)</f>
        <v>17</v>
      </c>
      <c r="I485" s="28">
        <f>SUBTOTAL(9,I484:I484)</f>
        <v>358</v>
      </c>
      <c r="J485" s="28">
        <f>SUBTOTAL(9,J484:J484)</f>
        <v>1214</v>
      </c>
      <c r="K485" s="28">
        <f>SUBTOTAL(9,K484:K484)</f>
        <v>626</v>
      </c>
      <c r="L485" s="28">
        <f>SUBTOTAL(9,L484:L484)</f>
        <v>282</v>
      </c>
      <c r="M485" s="29">
        <f t="shared" si="18"/>
        <v>3.3260273972602739</v>
      </c>
      <c r="N485" s="29">
        <f t="shared" si="19"/>
        <v>3.3910614525139664</v>
      </c>
      <c r="O485" s="29">
        <f t="shared" si="20"/>
        <v>19.564867042707494</v>
      </c>
    </row>
    <row r="486" spans="1:15" outlineLevel="1" x14ac:dyDescent="0.25">
      <c r="A486" s="3"/>
      <c r="B486" s="19" t="str">
        <f>CONCATENATE("COUNTY - ",A487)</f>
        <v>COUNTY - JACK</v>
      </c>
      <c r="D486" s="3" t="s">
        <v>4</v>
      </c>
      <c r="E486" s="2"/>
      <c r="F486" s="32"/>
      <c r="G486" s="2"/>
      <c r="H486" s="13"/>
      <c r="I486" s="13"/>
      <c r="J486" s="13"/>
      <c r="K486" s="13"/>
      <c r="L486" s="13"/>
    </row>
    <row r="487" spans="1:15" outlineLevel="2" x14ac:dyDescent="0.25">
      <c r="A487" s="1" t="s">
        <v>569</v>
      </c>
      <c r="B487" s="1" t="s">
        <v>570</v>
      </c>
      <c r="C487" s="1" t="s">
        <v>571</v>
      </c>
      <c r="E487" s="2" t="s">
        <v>1161</v>
      </c>
      <c r="F487" s="32"/>
      <c r="G487" s="2">
        <v>365</v>
      </c>
      <c r="H487" s="13">
        <v>17</v>
      </c>
      <c r="I487" s="13">
        <v>191</v>
      </c>
      <c r="J487" s="13">
        <v>560</v>
      </c>
      <c r="K487" s="13">
        <v>405</v>
      </c>
      <c r="L487" s="13">
        <v>67</v>
      </c>
      <c r="M487" s="12">
        <f t="shared" si="18"/>
        <v>1.5342465753424657</v>
      </c>
      <c r="N487" s="12">
        <f t="shared" si="19"/>
        <v>2.9319371727748691</v>
      </c>
      <c r="O487" s="12">
        <f t="shared" si="20"/>
        <v>9.0249798549556814</v>
      </c>
    </row>
    <row r="488" spans="1:15" outlineLevel="1" x14ac:dyDescent="0.25">
      <c r="A488" s="3" t="s">
        <v>1057</v>
      </c>
      <c r="E488" s="2"/>
      <c r="F488" s="32" t="s">
        <v>1159</v>
      </c>
      <c r="G488" s="2"/>
      <c r="H488" s="28">
        <f>SUBTOTAL(9,H487:H487)</f>
        <v>17</v>
      </c>
      <c r="I488" s="28">
        <f>SUBTOTAL(9,I487:I487)</f>
        <v>191</v>
      </c>
      <c r="J488" s="28">
        <f>SUBTOTAL(9,J487:J487)</f>
        <v>560</v>
      </c>
      <c r="K488" s="28">
        <f>SUBTOTAL(9,K487:K487)</f>
        <v>405</v>
      </c>
      <c r="L488" s="28">
        <f>SUBTOTAL(9,L487:L487)</f>
        <v>67</v>
      </c>
      <c r="M488" s="29">
        <f t="shared" si="18"/>
        <v>1.5342465753424657</v>
      </c>
      <c r="N488" s="29">
        <f t="shared" si="19"/>
        <v>2.9319371727748691</v>
      </c>
      <c r="O488" s="29">
        <f t="shared" si="20"/>
        <v>9.0249798549556814</v>
      </c>
    </row>
    <row r="489" spans="1:15" outlineLevel="1" x14ac:dyDescent="0.25">
      <c r="A489" s="3"/>
      <c r="B489" s="19" t="str">
        <f>CONCATENATE("COUNTY - ",A490)</f>
        <v>COUNTY - JACKSON</v>
      </c>
      <c r="D489" s="3" t="s">
        <v>4</v>
      </c>
      <c r="E489" s="2"/>
      <c r="F489" s="32"/>
      <c r="G489" s="2"/>
      <c r="H489" s="13"/>
      <c r="I489" s="13"/>
      <c r="J489" s="13"/>
      <c r="K489" s="13"/>
      <c r="L489" s="13"/>
    </row>
    <row r="490" spans="1:15" outlineLevel="2" x14ac:dyDescent="0.25">
      <c r="A490" s="1" t="s">
        <v>572</v>
      </c>
      <c r="B490" s="1" t="s">
        <v>573</v>
      </c>
      <c r="C490" s="1" t="s">
        <v>574</v>
      </c>
      <c r="E490" s="2" t="s">
        <v>1161</v>
      </c>
      <c r="F490" s="32"/>
      <c r="G490" s="2">
        <v>365</v>
      </c>
      <c r="H490" s="13">
        <v>17</v>
      </c>
      <c r="I490" s="13">
        <v>155</v>
      </c>
      <c r="J490" s="13">
        <v>1276</v>
      </c>
      <c r="K490" s="13">
        <v>677</v>
      </c>
      <c r="L490" s="13">
        <v>4</v>
      </c>
      <c r="M490" s="12">
        <f t="shared" si="18"/>
        <v>3.495890410958904</v>
      </c>
      <c r="N490" s="12">
        <f t="shared" si="19"/>
        <v>8.2322580645161292</v>
      </c>
      <c r="O490" s="12">
        <f t="shared" si="20"/>
        <v>20.564061240934727</v>
      </c>
    </row>
    <row r="491" spans="1:15" outlineLevel="1" x14ac:dyDescent="0.25">
      <c r="A491" s="3" t="s">
        <v>1058</v>
      </c>
      <c r="E491" s="2"/>
      <c r="F491" s="32" t="s">
        <v>1159</v>
      </c>
      <c r="G491" s="2"/>
      <c r="H491" s="28">
        <f>SUBTOTAL(9,H490:H490)</f>
        <v>17</v>
      </c>
      <c r="I491" s="28">
        <f>SUBTOTAL(9,I490:I490)</f>
        <v>155</v>
      </c>
      <c r="J491" s="28">
        <f>SUBTOTAL(9,J490:J490)</f>
        <v>1276</v>
      </c>
      <c r="K491" s="28">
        <f>SUBTOTAL(9,K490:K490)</f>
        <v>677</v>
      </c>
      <c r="L491" s="28">
        <f>SUBTOTAL(9,L490:L490)</f>
        <v>4</v>
      </c>
      <c r="M491" s="29">
        <f t="shared" si="18"/>
        <v>3.495890410958904</v>
      </c>
      <c r="N491" s="29">
        <f t="shared" si="19"/>
        <v>8.2322580645161292</v>
      </c>
      <c r="O491" s="29">
        <f t="shared" si="20"/>
        <v>20.564061240934727</v>
      </c>
    </row>
    <row r="492" spans="1:15" outlineLevel="1" x14ac:dyDescent="0.25">
      <c r="A492" s="3"/>
      <c r="B492" s="19" t="str">
        <f>CONCATENATE("COUNTY - ",A493)</f>
        <v>COUNTY - JASPER</v>
      </c>
      <c r="D492" s="3" t="s">
        <v>4</v>
      </c>
      <c r="E492" s="2"/>
      <c r="F492" s="32"/>
      <c r="G492" s="2"/>
      <c r="H492" s="13"/>
      <c r="I492" s="13"/>
      <c r="J492" s="13"/>
      <c r="K492" s="13"/>
      <c r="L492" s="13"/>
    </row>
    <row r="493" spans="1:15" outlineLevel="2" x14ac:dyDescent="0.25">
      <c r="A493" s="1" t="s">
        <v>575</v>
      </c>
      <c r="B493" s="1" t="s">
        <v>576</v>
      </c>
      <c r="C493" s="1" t="s">
        <v>577</v>
      </c>
      <c r="E493" s="2" t="s">
        <v>1162</v>
      </c>
      <c r="F493" s="32"/>
      <c r="G493" s="2">
        <v>365</v>
      </c>
      <c r="H493" s="13">
        <v>33</v>
      </c>
      <c r="I493" s="13">
        <v>542</v>
      </c>
      <c r="J493" s="13">
        <v>1897</v>
      </c>
      <c r="K493" s="13">
        <v>1290</v>
      </c>
      <c r="L493" s="13">
        <v>176</v>
      </c>
      <c r="M493" s="12">
        <f t="shared" si="18"/>
        <v>5.1972602739726028</v>
      </c>
      <c r="N493" s="12">
        <f t="shared" si="19"/>
        <v>3.5</v>
      </c>
      <c r="O493" s="12">
        <f t="shared" si="20"/>
        <v>15.749273557492735</v>
      </c>
    </row>
    <row r="494" spans="1:15" outlineLevel="1" x14ac:dyDescent="0.25">
      <c r="A494" s="3" t="s">
        <v>1059</v>
      </c>
      <c r="E494" s="2"/>
      <c r="F494" s="32" t="s">
        <v>1159</v>
      </c>
      <c r="G494" s="2"/>
      <c r="H494" s="28">
        <f>SUBTOTAL(9,H493:H493)</f>
        <v>33</v>
      </c>
      <c r="I494" s="28">
        <f>SUBTOTAL(9,I493:I493)</f>
        <v>542</v>
      </c>
      <c r="J494" s="28">
        <f>SUBTOTAL(9,J493:J493)</f>
        <v>1897</v>
      </c>
      <c r="K494" s="28">
        <f>SUBTOTAL(9,K493:K493)</f>
        <v>1290</v>
      </c>
      <c r="L494" s="28">
        <f>SUBTOTAL(9,L493:L493)</f>
        <v>176</v>
      </c>
      <c r="M494" s="29">
        <f t="shared" si="18"/>
        <v>5.1972602739726028</v>
      </c>
      <c r="N494" s="29">
        <f t="shared" si="19"/>
        <v>3.5</v>
      </c>
      <c r="O494" s="29">
        <f t="shared" si="20"/>
        <v>15.749273557492735</v>
      </c>
    </row>
    <row r="495" spans="1:15" outlineLevel="1" x14ac:dyDescent="0.25">
      <c r="A495" s="3"/>
      <c r="B495" s="19" t="str">
        <f>CONCATENATE("COUNTY - ",A496)</f>
        <v>COUNTY - JEFFERSON</v>
      </c>
      <c r="D495" s="3" t="s">
        <v>6</v>
      </c>
      <c r="E495" s="2"/>
      <c r="F495" s="32"/>
      <c r="G495" s="2"/>
      <c r="H495" s="13"/>
      <c r="I495" s="13"/>
      <c r="J495" s="13"/>
      <c r="K495" s="13"/>
      <c r="L495" s="13"/>
    </row>
    <row r="496" spans="1:15" outlineLevel="2" x14ac:dyDescent="0.25">
      <c r="A496" s="1" t="s">
        <v>578</v>
      </c>
      <c r="B496" s="1" t="s">
        <v>579</v>
      </c>
      <c r="C496" s="1" t="s">
        <v>580</v>
      </c>
      <c r="E496" s="2" t="s">
        <v>1162</v>
      </c>
      <c r="F496" s="32"/>
      <c r="G496" s="2">
        <v>365</v>
      </c>
      <c r="H496" s="13">
        <v>315</v>
      </c>
      <c r="I496" s="13">
        <v>13751</v>
      </c>
      <c r="J496" s="13">
        <v>68762</v>
      </c>
      <c r="K496" s="13">
        <v>34197</v>
      </c>
      <c r="L496" s="13">
        <v>11925</v>
      </c>
      <c r="M496" s="12">
        <f t="shared" si="18"/>
        <v>188.38904109589041</v>
      </c>
      <c r="N496" s="12">
        <f t="shared" si="19"/>
        <v>5.0005090538869901</v>
      </c>
      <c r="O496" s="12">
        <f t="shared" si="20"/>
        <v>59.806044792346157</v>
      </c>
    </row>
    <row r="497" spans="1:15" outlineLevel="2" x14ac:dyDescent="0.25">
      <c r="A497" s="1" t="s">
        <v>578</v>
      </c>
      <c r="B497" s="1" t="s">
        <v>582</v>
      </c>
      <c r="C497" s="1" t="s">
        <v>580</v>
      </c>
      <c r="E497" s="2" t="s">
        <v>1163</v>
      </c>
      <c r="F497" s="32"/>
      <c r="G497" s="2">
        <v>365</v>
      </c>
      <c r="H497" s="13">
        <v>4</v>
      </c>
      <c r="I497" s="13">
        <v>36</v>
      </c>
      <c r="J497" s="13">
        <v>56</v>
      </c>
      <c r="K497" s="13">
        <v>2</v>
      </c>
      <c r="L497" s="13">
        <v>0</v>
      </c>
      <c r="M497" s="12">
        <f t="shared" si="18"/>
        <v>0.15342465753424658</v>
      </c>
      <c r="N497" s="12">
        <f t="shared" si="19"/>
        <v>1.5555555555555556</v>
      </c>
      <c r="O497" s="12">
        <f t="shared" si="20"/>
        <v>3.8356164383561646</v>
      </c>
    </row>
    <row r="498" spans="1:15" outlineLevel="2" x14ac:dyDescent="0.25">
      <c r="A498" s="1" t="s">
        <v>578</v>
      </c>
      <c r="B498" s="1" t="s">
        <v>586</v>
      </c>
      <c r="C498" s="1" t="s">
        <v>580</v>
      </c>
      <c r="E498" s="2" t="s">
        <v>1163</v>
      </c>
      <c r="F498" s="32"/>
      <c r="G498" s="2">
        <v>365</v>
      </c>
      <c r="H498" s="13">
        <v>33</v>
      </c>
      <c r="I498" s="13">
        <v>298</v>
      </c>
      <c r="J498" s="13">
        <v>6387</v>
      </c>
      <c r="K498" s="13">
        <v>5175</v>
      </c>
      <c r="L498" s="13">
        <v>130</v>
      </c>
      <c r="M498" s="12">
        <f t="shared" si="18"/>
        <v>17.4986301369863</v>
      </c>
      <c r="N498" s="12">
        <f t="shared" si="19"/>
        <v>21.432885906040269</v>
      </c>
      <c r="O498" s="12">
        <f t="shared" si="20"/>
        <v>53.026151930261513</v>
      </c>
    </row>
    <row r="499" spans="1:15" outlineLevel="2" x14ac:dyDescent="0.25">
      <c r="A499" s="1" t="s">
        <v>578</v>
      </c>
      <c r="B499" s="1" t="s">
        <v>581</v>
      </c>
      <c r="C499" s="1" t="s">
        <v>580</v>
      </c>
      <c r="E499" s="2" t="s">
        <v>1162</v>
      </c>
      <c r="F499" s="32"/>
      <c r="G499" s="2">
        <v>365</v>
      </c>
      <c r="H499" s="13">
        <v>375</v>
      </c>
      <c r="I499" s="13">
        <v>15857</v>
      </c>
      <c r="J499" s="13">
        <v>65605</v>
      </c>
      <c r="K499" s="13">
        <v>37284</v>
      </c>
      <c r="L499" s="13">
        <v>7595</v>
      </c>
      <c r="M499" s="12">
        <f t="shared" si="18"/>
        <v>179.73972602739727</v>
      </c>
      <c r="N499" s="12">
        <f t="shared" si="19"/>
        <v>4.137289525130857</v>
      </c>
      <c r="O499" s="12">
        <f t="shared" si="20"/>
        <v>47.930593607305937</v>
      </c>
    </row>
    <row r="500" spans="1:15" outlineLevel="2" x14ac:dyDescent="0.25">
      <c r="A500" s="1" t="s">
        <v>578</v>
      </c>
      <c r="B500" s="1" t="s">
        <v>587</v>
      </c>
      <c r="C500" s="1" t="s">
        <v>580</v>
      </c>
      <c r="E500" s="2" t="s">
        <v>1163</v>
      </c>
      <c r="F500" s="32"/>
      <c r="G500" s="2">
        <v>365</v>
      </c>
      <c r="H500" s="13">
        <v>27</v>
      </c>
      <c r="I500" s="13">
        <v>399</v>
      </c>
      <c r="J500" s="13">
        <v>5413</v>
      </c>
      <c r="K500" s="13">
        <v>4426</v>
      </c>
      <c r="L500" s="13">
        <v>0</v>
      </c>
      <c r="M500" s="12">
        <f t="shared" si="18"/>
        <v>14.830136986301369</v>
      </c>
      <c r="N500" s="12">
        <f t="shared" si="19"/>
        <v>13.56641604010025</v>
      </c>
      <c r="O500" s="12">
        <f t="shared" si="20"/>
        <v>54.926433282597664</v>
      </c>
    </row>
    <row r="501" spans="1:15" outlineLevel="2" x14ac:dyDescent="0.25">
      <c r="A501" s="1" t="s">
        <v>578</v>
      </c>
      <c r="B501" s="1" t="s">
        <v>585</v>
      </c>
      <c r="C501" s="1" t="s">
        <v>580</v>
      </c>
      <c r="E501" s="2" t="s">
        <v>1163</v>
      </c>
      <c r="F501" s="32"/>
      <c r="G501" s="2">
        <v>365</v>
      </c>
      <c r="H501" s="13">
        <v>31</v>
      </c>
      <c r="I501" s="13">
        <v>551</v>
      </c>
      <c r="J501" s="13">
        <v>7974</v>
      </c>
      <c r="K501" s="13">
        <v>6538</v>
      </c>
      <c r="L501" s="13">
        <v>0</v>
      </c>
      <c r="M501" s="12">
        <f t="shared" si="18"/>
        <v>21.846575342465755</v>
      </c>
      <c r="N501" s="12">
        <f t="shared" si="19"/>
        <v>14.471869328493648</v>
      </c>
      <c r="O501" s="12">
        <f t="shared" si="20"/>
        <v>70.472823685373399</v>
      </c>
    </row>
    <row r="502" spans="1:15" outlineLevel="2" x14ac:dyDescent="0.25">
      <c r="A502" s="1" t="s">
        <v>578</v>
      </c>
      <c r="B502" s="1" t="s">
        <v>583</v>
      </c>
      <c r="C502" s="1" t="s">
        <v>584</v>
      </c>
      <c r="E502" s="2" t="s">
        <v>1163</v>
      </c>
      <c r="F502" s="32"/>
      <c r="G502" s="2">
        <v>365</v>
      </c>
      <c r="H502" s="13">
        <v>184</v>
      </c>
      <c r="I502" s="13">
        <v>4704</v>
      </c>
      <c r="J502" s="13">
        <v>19042</v>
      </c>
      <c r="K502" s="13">
        <v>10590</v>
      </c>
      <c r="L502" s="13">
        <v>2958</v>
      </c>
      <c r="M502" s="12">
        <f t="shared" si="18"/>
        <v>52.169863013698631</v>
      </c>
      <c r="N502" s="12">
        <f t="shared" si="19"/>
        <v>4.0480442176870746</v>
      </c>
      <c r="O502" s="12">
        <f t="shared" si="20"/>
        <v>28.353186420488385</v>
      </c>
    </row>
    <row r="503" spans="1:15" outlineLevel="1" x14ac:dyDescent="0.25">
      <c r="A503" s="3" t="s">
        <v>1060</v>
      </c>
      <c r="B503" s="15"/>
      <c r="C503" s="15"/>
      <c r="D503" s="14"/>
      <c r="E503" s="16"/>
      <c r="F503" s="33" t="s">
        <v>1159</v>
      </c>
      <c r="G503" s="16"/>
      <c r="H503" s="26">
        <f>SUBTOTAL(9,H496:H502)</f>
        <v>969</v>
      </c>
      <c r="I503" s="26">
        <f>SUBTOTAL(9,I496:I502)</f>
        <v>35596</v>
      </c>
      <c r="J503" s="26">
        <f>SUBTOTAL(9,J496:J502)</f>
        <v>173239</v>
      </c>
      <c r="K503" s="26">
        <f>SUBTOTAL(9,K496:K502)</f>
        <v>98212</v>
      </c>
      <c r="L503" s="26">
        <f>SUBTOTAL(9,L496:L502)</f>
        <v>22608</v>
      </c>
      <c r="M503" s="27">
        <f t="shared" si="18"/>
        <v>474.62739726027399</v>
      </c>
      <c r="N503" s="27">
        <f t="shared" si="19"/>
        <v>4.8668108776266994</v>
      </c>
      <c r="O503" s="27">
        <f t="shared" si="20"/>
        <v>48.981155548015892</v>
      </c>
    </row>
    <row r="504" spans="1:15" outlineLevel="1" x14ac:dyDescent="0.25">
      <c r="A504" s="3"/>
      <c r="B504" s="19" t="str">
        <f>CONCATENATE("COUNTY - ",A505)</f>
        <v>COUNTY - JIM WELLS</v>
      </c>
      <c r="D504" s="3" t="s">
        <v>4</v>
      </c>
      <c r="E504" s="2"/>
      <c r="F504" s="32"/>
      <c r="G504" s="2"/>
      <c r="H504" s="13"/>
      <c r="I504" s="13"/>
      <c r="J504" s="13"/>
      <c r="K504" s="13"/>
      <c r="L504" s="13"/>
    </row>
    <row r="505" spans="1:15" outlineLevel="2" x14ac:dyDescent="0.25">
      <c r="A505" s="1" t="s">
        <v>588</v>
      </c>
      <c r="B505" s="1" t="s">
        <v>589</v>
      </c>
      <c r="C505" s="1" t="s">
        <v>590</v>
      </c>
      <c r="E505" s="2" t="s">
        <v>1162</v>
      </c>
      <c r="F505" s="32"/>
      <c r="G505" s="2">
        <v>365</v>
      </c>
      <c r="H505" s="13">
        <v>42</v>
      </c>
      <c r="I505" s="13">
        <v>2025</v>
      </c>
      <c r="J505" s="13">
        <v>6825</v>
      </c>
      <c r="K505" s="13">
        <v>4277</v>
      </c>
      <c r="L505" s="13">
        <v>788</v>
      </c>
      <c r="M505" s="12">
        <f t="shared" si="18"/>
        <v>18.698630136986303</v>
      </c>
      <c r="N505" s="12">
        <f t="shared" si="19"/>
        <v>3.3703703703703702</v>
      </c>
      <c r="O505" s="12">
        <f t="shared" si="20"/>
        <v>44.520547945205486</v>
      </c>
    </row>
    <row r="506" spans="1:15" outlineLevel="1" x14ac:dyDescent="0.25">
      <c r="A506" s="3" t="s">
        <v>1061</v>
      </c>
      <c r="E506" s="2"/>
      <c r="F506" s="32" t="s">
        <v>1159</v>
      </c>
      <c r="G506" s="2"/>
      <c r="H506" s="28">
        <f>SUBTOTAL(9,H505:H505)</f>
        <v>42</v>
      </c>
      <c r="I506" s="28">
        <f>SUBTOTAL(9,I505:I505)</f>
        <v>2025</v>
      </c>
      <c r="J506" s="28">
        <f>SUBTOTAL(9,J505:J505)</f>
        <v>6825</v>
      </c>
      <c r="K506" s="28">
        <f>SUBTOTAL(9,K505:K505)</f>
        <v>4277</v>
      </c>
      <c r="L506" s="28">
        <f>SUBTOTAL(9,L505:L505)</f>
        <v>788</v>
      </c>
      <c r="M506" s="29">
        <f t="shared" si="18"/>
        <v>18.698630136986303</v>
      </c>
      <c r="N506" s="29">
        <f t="shared" si="19"/>
        <v>3.3703703703703702</v>
      </c>
      <c r="O506" s="29">
        <f t="shared" si="20"/>
        <v>44.520547945205486</v>
      </c>
    </row>
    <row r="507" spans="1:15" outlineLevel="1" x14ac:dyDescent="0.25">
      <c r="A507" s="3"/>
      <c r="B507" s="19" t="str">
        <f>CONCATENATE("COUNTY - ",A508)</f>
        <v>COUNTY - JOHNSON</v>
      </c>
      <c r="D507" s="3" t="s">
        <v>6</v>
      </c>
      <c r="E507" s="2"/>
      <c r="F507" s="32"/>
      <c r="G507" s="2"/>
      <c r="H507" s="13"/>
      <c r="I507" s="13"/>
      <c r="J507" s="13"/>
      <c r="K507" s="13"/>
      <c r="L507" s="13"/>
    </row>
    <row r="508" spans="1:15" outlineLevel="2" x14ac:dyDescent="0.25">
      <c r="A508" s="1" t="s">
        <v>591</v>
      </c>
      <c r="B508" s="1" t="s">
        <v>592</v>
      </c>
      <c r="C508" s="1" t="s">
        <v>593</v>
      </c>
      <c r="E508" s="2" t="s">
        <v>1162</v>
      </c>
      <c r="F508" s="32"/>
      <c r="G508" s="2">
        <v>365</v>
      </c>
      <c r="H508" s="13">
        <v>69</v>
      </c>
      <c r="I508" s="13">
        <v>3299</v>
      </c>
      <c r="J508" s="13">
        <v>12011</v>
      </c>
      <c r="K508" s="13">
        <v>7148</v>
      </c>
      <c r="L508" s="13">
        <v>1579</v>
      </c>
      <c r="M508" s="12">
        <f t="shared" si="18"/>
        <v>32.906849315068492</v>
      </c>
      <c r="N508" s="12">
        <f t="shared" si="19"/>
        <v>3.6408002424977264</v>
      </c>
      <c r="O508" s="12">
        <f t="shared" si="20"/>
        <v>47.69108596386738</v>
      </c>
    </row>
    <row r="509" spans="1:15" outlineLevel="2" x14ac:dyDescent="0.25">
      <c r="A509" s="1" t="s">
        <v>591</v>
      </c>
      <c r="B509" s="1" t="s">
        <v>594</v>
      </c>
      <c r="C509" s="1" t="s">
        <v>595</v>
      </c>
      <c r="E509" s="2" t="s">
        <v>1162</v>
      </c>
      <c r="F509" s="32"/>
      <c r="G509" s="2">
        <v>365</v>
      </c>
      <c r="H509" s="13">
        <v>59</v>
      </c>
      <c r="I509" s="13">
        <v>1925</v>
      </c>
      <c r="J509" s="13">
        <v>5094</v>
      </c>
      <c r="K509" s="13">
        <v>1808</v>
      </c>
      <c r="L509" s="13">
        <v>594</v>
      </c>
      <c r="M509" s="12">
        <f t="shared" si="18"/>
        <v>13.956164383561644</v>
      </c>
      <c r="N509" s="12">
        <f t="shared" si="19"/>
        <v>2.6462337662337663</v>
      </c>
      <c r="O509" s="12">
        <f t="shared" si="20"/>
        <v>23.654515904341768</v>
      </c>
    </row>
    <row r="510" spans="1:15" outlineLevel="2" x14ac:dyDescent="0.25">
      <c r="A510" s="1" t="s">
        <v>591</v>
      </c>
      <c r="B510" s="1" t="s">
        <v>846</v>
      </c>
      <c r="C510" s="1" t="s">
        <v>847</v>
      </c>
      <c r="E510" s="2" t="s">
        <v>1163</v>
      </c>
      <c r="F510" s="32"/>
      <c r="G510" s="2">
        <v>365</v>
      </c>
      <c r="H510" s="13">
        <v>36</v>
      </c>
      <c r="I510" s="13">
        <v>859</v>
      </c>
      <c r="J510" s="13">
        <v>9105</v>
      </c>
      <c r="K510" s="13">
        <v>7566</v>
      </c>
      <c r="L510" s="13">
        <v>0</v>
      </c>
      <c r="M510" s="12">
        <f t="shared" si="18"/>
        <v>24.945205479452056</v>
      </c>
      <c r="N510" s="12">
        <f t="shared" si="19"/>
        <v>10.59953434225844</v>
      </c>
      <c r="O510" s="12">
        <f t="shared" si="20"/>
        <v>69.292237442922371</v>
      </c>
    </row>
    <row r="511" spans="1:15" outlineLevel="1" x14ac:dyDescent="0.25">
      <c r="A511" s="3" t="s">
        <v>1062</v>
      </c>
      <c r="E511" s="2"/>
      <c r="F511" s="32" t="s">
        <v>1159</v>
      </c>
      <c r="G511" s="2"/>
      <c r="H511" s="28">
        <f>SUBTOTAL(9,H508:H510)</f>
        <v>164</v>
      </c>
      <c r="I511" s="28">
        <f>SUBTOTAL(9,I508:I510)</f>
        <v>6083</v>
      </c>
      <c r="J511" s="28">
        <f>SUBTOTAL(9,J508:J510)</f>
        <v>26210</v>
      </c>
      <c r="K511" s="28">
        <f>SUBTOTAL(9,K508:K510)</f>
        <v>16522</v>
      </c>
      <c r="L511" s="28">
        <f>SUBTOTAL(9,L508:L510)</f>
        <v>2173</v>
      </c>
      <c r="M511" s="29">
        <f t="shared" si="18"/>
        <v>71.808219178082197</v>
      </c>
      <c r="N511" s="29">
        <f t="shared" si="19"/>
        <v>4.3087292454381059</v>
      </c>
      <c r="O511" s="29">
        <f t="shared" si="20"/>
        <v>43.78549949883061</v>
      </c>
    </row>
    <row r="512" spans="1:15" outlineLevel="1" x14ac:dyDescent="0.25">
      <c r="A512" s="3"/>
      <c r="B512" s="19" t="str">
        <f>CONCATENATE("COUNTY - ",A513)</f>
        <v>COUNTY - JONES</v>
      </c>
      <c r="D512" s="3" t="s">
        <v>6</v>
      </c>
      <c r="E512" s="2"/>
      <c r="F512" s="32"/>
      <c r="G512" s="2"/>
      <c r="H512" s="13"/>
      <c r="I512" s="13"/>
      <c r="J512" s="13"/>
      <c r="K512" s="13"/>
      <c r="L512" s="13"/>
    </row>
    <row r="513" spans="1:15" outlineLevel="2" x14ac:dyDescent="0.25">
      <c r="A513" s="1" t="s">
        <v>596</v>
      </c>
      <c r="B513" s="1" t="s">
        <v>597</v>
      </c>
      <c r="C513" s="1" t="s">
        <v>598</v>
      </c>
      <c r="E513" s="2" t="s">
        <v>1161</v>
      </c>
      <c r="F513" s="32"/>
      <c r="G513" s="2">
        <v>365</v>
      </c>
      <c r="H513" s="13">
        <v>7</v>
      </c>
      <c r="I513" s="13">
        <v>88</v>
      </c>
      <c r="J513" s="13">
        <v>501</v>
      </c>
      <c r="K513" s="13">
        <v>278</v>
      </c>
      <c r="L513" s="13">
        <v>4</v>
      </c>
      <c r="M513" s="12">
        <f t="shared" si="18"/>
        <v>1.3726027397260274</v>
      </c>
      <c r="N513" s="12">
        <f t="shared" si="19"/>
        <v>5.6931818181818183</v>
      </c>
      <c r="O513" s="12">
        <f t="shared" si="20"/>
        <v>19.608610567514678</v>
      </c>
    </row>
    <row r="514" spans="1:15" outlineLevel="1" x14ac:dyDescent="0.25">
      <c r="A514" s="3" t="s">
        <v>1063</v>
      </c>
      <c r="E514" s="2"/>
      <c r="F514" s="32" t="s">
        <v>1159</v>
      </c>
      <c r="G514" s="2"/>
      <c r="H514" s="28">
        <f>SUBTOTAL(9,H513:H513)</f>
        <v>7</v>
      </c>
      <c r="I514" s="28">
        <f>SUBTOTAL(9,I513:I513)</f>
        <v>88</v>
      </c>
      <c r="J514" s="28">
        <f>SUBTOTAL(9,J513:J513)</f>
        <v>501</v>
      </c>
      <c r="K514" s="28">
        <f>SUBTOTAL(9,K513:K513)</f>
        <v>278</v>
      </c>
      <c r="L514" s="28">
        <f>SUBTOTAL(9,L513:L513)</f>
        <v>4</v>
      </c>
      <c r="M514" s="29">
        <f t="shared" si="18"/>
        <v>1.3726027397260274</v>
      </c>
      <c r="N514" s="29">
        <f t="shared" si="19"/>
        <v>5.6931818181818183</v>
      </c>
      <c r="O514" s="29">
        <f t="shared" si="20"/>
        <v>19.608610567514678</v>
      </c>
    </row>
    <row r="515" spans="1:15" outlineLevel="1" x14ac:dyDescent="0.25">
      <c r="A515" s="3"/>
      <c r="B515" s="19" t="str">
        <f>CONCATENATE("COUNTY - ",A516)</f>
        <v>COUNTY - KARNES</v>
      </c>
      <c r="D515" s="3" t="s">
        <v>4</v>
      </c>
      <c r="E515" s="2"/>
      <c r="F515" s="32"/>
      <c r="G515" s="2"/>
      <c r="H515" s="13"/>
      <c r="I515" s="13"/>
      <c r="J515" s="13"/>
      <c r="K515" s="13"/>
      <c r="L515" s="13"/>
    </row>
    <row r="516" spans="1:15" outlineLevel="2" x14ac:dyDescent="0.25">
      <c r="A516" s="1" t="s">
        <v>599</v>
      </c>
      <c r="B516" s="1" t="s">
        <v>600</v>
      </c>
      <c r="C516" s="1" t="s">
        <v>601</v>
      </c>
      <c r="E516" s="2" t="s">
        <v>1161</v>
      </c>
      <c r="F516" s="32"/>
      <c r="G516" s="2">
        <v>365</v>
      </c>
      <c r="H516" s="13">
        <v>25</v>
      </c>
      <c r="I516" s="13">
        <v>168</v>
      </c>
      <c r="J516" s="13">
        <v>1268</v>
      </c>
      <c r="K516" s="13">
        <v>612</v>
      </c>
      <c r="L516" s="13">
        <v>0</v>
      </c>
      <c r="M516" s="12">
        <f t="shared" si="18"/>
        <v>3.473972602739726</v>
      </c>
      <c r="N516" s="12">
        <f t="shared" si="19"/>
        <v>7.5476190476190474</v>
      </c>
      <c r="O516" s="12">
        <f t="shared" si="20"/>
        <v>13.895890410958902</v>
      </c>
    </row>
    <row r="517" spans="1:15" outlineLevel="1" x14ac:dyDescent="0.25">
      <c r="A517" s="3" t="s">
        <v>1064</v>
      </c>
      <c r="E517" s="2"/>
      <c r="F517" s="32" t="s">
        <v>1159</v>
      </c>
      <c r="G517" s="2"/>
      <c r="H517" s="28">
        <f>SUBTOTAL(9,H516:H516)</f>
        <v>25</v>
      </c>
      <c r="I517" s="28">
        <f>SUBTOTAL(9,I516:I516)</f>
        <v>168</v>
      </c>
      <c r="J517" s="28">
        <f>SUBTOTAL(9,J516:J516)</f>
        <v>1268</v>
      </c>
      <c r="K517" s="28">
        <f>SUBTOTAL(9,K516:K516)</f>
        <v>612</v>
      </c>
      <c r="L517" s="28">
        <f>SUBTOTAL(9,L516:L516)</f>
        <v>0</v>
      </c>
      <c r="M517" s="29">
        <f t="shared" si="18"/>
        <v>3.473972602739726</v>
      </c>
      <c r="N517" s="29">
        <f t="shared" si="19"/>
        <v>7.5476190476190474</v>
      </c>
      <c r="O517" s="29">
        <f t="shared" si="20"/>
        <v>13.895890410958902</v>
      </c>
    </row>
    <row r="518" spans="1:15" outlineLevel="1" x14ac:dyDescent="0.25">
      <c r="A518" s="3"/>
      <c r="B518" s="19" t="str">
        <f>CONCATENATE("COUNTY - ",A519)</f>
        <v>COUNTY - KAUFMAN</v>
      </c>
      <c r="D518" s="3" t="s">
        <v>6</v>
      </c>
      <c r="E518" s="2"/>
      <c r="F518" s="32"/>
      <c r="G518" s="2"/>
      <c r="H518" s="13"/>
      <c r="I518" s="13"/>
      <c r="J518" s="13"/>
      <c r="K518" s="13"/>
      <c r="L518" s="13"/>
    </row>
    <row r="519" spans="1:15" outlineLevel="2" x14ac:dyDescent="0.25">
      <c r="A519" s="1" t="s">
        <v>46</v>
      </c>
      <c r="B519" s="1" t="s">
        <v>602</v>
      </c>
      <c r="C519" s="1" t="s">
        <v>603</v>
      </c>
      <c r="E519" s="2" t="s">
        <v>1162</v>
      </c>
      <c r="F519" s="32"/>
      <c r="G519" s="2">
        <v>365</v>
      </c>
      <c r="H519" s="13">
        <v>42</v>
      </c>
      <c r="I519" s="13">
        <v>1003</v>
      </c>
      <c r="J519" s="13">
        <v>2543</v>
      </c>
      <c r="K519" s="13">
        <v>1528</v>
      </c>
      <c r="L519" s="13">
        <v>163</v>
      </c>
      <c r="M519" s="12">
        <f t="shared" si="18"/>
        <v>6.9671232876712326</v>
      </c>
      <c r="N519" s="12">
        <f t="shared" si="19"/>
        <v>2.535393818544367</v>
      </c>
      <c r="O519" s="12">
        <f t="shared" si="20"/>
        <v>16.588388780169602</v>
      </c>
    </row>
    <row r="520" spans="1:15" outlineLevel="1" x14ac:dyDescent="0.25">
      <c r="A520" s="3" t="s">
        <v>1065</v>
      </c>
      <c r="E520" s="2"/>
      <c r="F520" s="32" t="s">
        <v>1159</v>
      </c>
      <c r="G520" s="2"/>
      <c r="H520" s="28">
        <f>SUBTOTAL(9,H519:H519)</f>
        <v>42</v>
      </c>
      <c r="I520" s="28">
        <f>SUBTOTAL(9,I519:I519)</f>
        <v>1003</v>
      </c>
      <c r="J520" s="28">
        <f>SUBTOTAL(9,J519:J519)</f>
        <v>2543</v>
      </c>
      <c r="K520" s="28">
        <f>SUBTOTAL(9,K519:K519)</f>
        <v>1528</v>
      </c>
      <c r="L520" s="28">
        <f>SUBTOTAL(9,L519:L519)</f>
        <v>163</v>
      </c>
      <c r="M520" s="29">
        <f t="shared" si="18"/>
        <v>6.9671232876712326</v>
      </c>
      <c r="N520" s="29">
        <f t="shared" si="19"/>
        <v>2.535393818544367</v>
      </c>
      <c r="O520" s="29">
        <f t="shared" si="20"/>
        <v>16.588388780169602</v>
      </c>
    </row>
    <row r="521" spans="1:15" outlineLevel="1" x14ac:dyDescent="0.25">
      <c r="A521" s="3"/>
      <c r="B521" s="19" t="str">
        <f>CONCATENATE("COUNTY - ",A522)</f>
        <v>COUNTY - KERR</v>
      </c>
      <c r="D521" s="3" t="s">
        <v>4</v>
      </c>
      <c r="E521" s="2"/>
      <c r="F521" s="32"/>
      <c r="G521" s="2"/>
      <c r="H521" s="13"/>
      <c r="I521" s="13"/>
      <c r="J521" s="13"/>
      <c r="K521" s="13"/>
      <c r="L521" s="13"/>
    </row>
    <row r="522" spans="1:15" outlineLevel="2" x14ac:dyDescent="0.25">
      <c r="A522" s="1" t="s">
        <v>47</v>
      </c>
      <c r="B522" s="1" t="s">
        <v>604</v>
      </c>
      <c r="C522" s="1" t="s">
        <v>48</v>
      </c>
      <c r="E522" s="2" t="s">
        <v>1162</v>
      </c>
      <c r="F522" s="32"/>
      <c r="G522" s="2">
        <v>365</v>
      </c>
      <c r="H522" s="13">
        <v>124</v>
      </c>
      <c r="I522" s="13">
        <v>4920</v>
      </c>
      <c r="J522" s="13">
        <v>20740</v>
      </c>
      <c r="K522" s="13">
        <v>14952</v>
      </c>
      <c r="L522" s="13">
        <v>1023</v>
      </c>
      <c r="M522" s="12">
        <f t="shared" si="18"/>
        <v>56.821917808219176</v>
      </c>
      <c r="N522" s="12">
        <f t="shared" si="19"/>
        <v>4.2154471544715451</v>
      </c>
      <c r="O522" s="12">
        <f t="shared" si="20"/>
        <v>45.824127264692883</v>
      </c>
    </row>
    <row r="523" spans="1:15" outlineLevel="1" x14ac:dyDescent="0.25">
      <c r="A523" s="3" t="s">
        <v>1066</v>
      </c>
      <c r="E523" s="2"/>
      <c r="F523" s="32" t="s">
        <v>1159</v>
      </c>
      <c r="G523" s="2"/>
      <c r="H523" s="28">
        <f>SUBTOTAL(9,H522:H522)</f>
        <v>124</v>
      </c>
      <c r="I523" s="28">
        <f>SUBTOTAL(9,I522:I522)</f>
        <v>4920</v>
      </c>
      <c r="J523" s="28">
        <f>SUBTOTAL(9,J522:J522)</f>
        <v>20740</v>
      </c>
      <c r="K523" s="28">
        <f>SUBTOTAL(9,K522:K522)</f>
        <v>14952</v>
      </c>
      <c r="L523" s="28">
        <f>SUBTOTAL(9,L522:L522)</f>
        <v>1023</v>
      </c>
      <c r="M523" s="29">
        <f t="shared" si="18"/>
        <v>56.821917808219176</v>
      </c>
      <c r="N523" s="29">
        <f t="shared" si="19"/>
        <v>4.2154471544715451</v>
      </c>
      <c r="O523" s="29">
        <f t="shared" si="20"/>
        <v>45.824127264692883</v>
      </c>
    </row>
    <row r="524" spans="1:15" outlineLevel="1" x14ac:dyDescent="0.25">
      <c r="A524" s="3"/>
      <c r="B524" s="19" t="str">
        <f>CONCATENATE("COUNTY - ",A525)</f>
        <v>COUNTY - KIMBLE</v>
      </c>
      <c r="D524" s="3" t="s">
        <v>4</v>
      </c>
      <c r="E524" s="2"/>
      <c r="F524" s="32"/>
      <c r="G524" s="2"/>
      <c r="H524" s="13"/>
      <c r="I524" s="13"/>
      <c r="J524" s="13"/>
      <c r="K524" s="13"/>
      <c r="L524" s="13"/>
    </row>
    <row r="525" spans="1:15" outlineLevel="2" x14ac:dyDescent="0.25">
      <c r="A525" s="1" t="s">
        <v>605</v>
      </c>
      <c r="B525" s="1" t="s">
        <v>606</v>
      </c>
      <c r="C525" s="1" t="s">
        <v>607</v>
      </c>
      <c r="E525" s="2" t="s">
        <v>1163</v>
      </c>
      <c r="F525" s="32"/>
      <c r="G525" s="2">
        <v>365</v>
      </c>
      <c r="H525" s="13">
        <v>15</v>
      </c>
      <c r="I525" s="13">
        <v>108</v>
      </c>
      <c r="J525" s="13">
        <v>489</v>
      </c>
      <c r="K525" s="13">
        <v>465</v>
      </c>
      <c r="L525" s="13">
        <v>5</v>
      </c>
      <c r="M525" s="12">
        <f t="shared" si="18"/>
        <v>1.3397260273972602</v>
      </c>
      <c r="N525" s="12">
        <f t="shared" si="19"/>
        <v>4.5277777777777777</v>
      </c>
      <c r="O525" s="12">
        <f t="shared" si="20"/>
        <v>8.9315068493150687</v>
      </c>
    </row>
    <row r="526" spans="1:15" outlineLevel="1" x14ac:dyDescent="0.25">
      <c r="A526" s="3" t="s">
        <v>1067</v>
      </c>
      <c r="E526" s="2"/>
      <c r="F526" s="32" t="s">
        <v>1159</v>
      </c>
      <c r="G526" s="2"/>
      <c r="H526" s="28">
        <f>SUBTOTAL(9,H525:H525)</f>
        <v>15</v>
      </c>
      <c r="I526" s="28">
        <f>SUBTOTAL(9,I525:I525)</f>
        <v>108</v>
      </c>
      <c r="J526" s="28">
        <f>SUBTOTAL(9,J525:J525)</f>
        <v>489</v>
      </c>
      <c r="K526" s="28">
        <f>SUBTOTAL(9,K525:K525)</f>
        <v>465</v>
      </c>
      <c r="L526" s="28">
        <f>SUBTOTAL(9,L525:L525)</f>
        <v>5</v>
      </c>
      <c r="M526" s="29">
        <f t="shared" si="18"/>
        <v>1.3397260273972602</v>
      </c>
      <c r="N526" s="29">
        <f t="shared" si="19"/>
        <v>4.5277777777777777</v>
      </c>
      <c r="O526" s="29">
        <f t="shared" si="20"/>
        <v>8.9315068493150687</v>
      </c>
    </row>
    <row r="527" spans="1:15" outlineLevel="1" x14ac:dyDescent="0.25">
      <c r="A527" s="3"/>
      <c r="B527" s="19" t="str">
        <f>CONCATENATE("COUNTY - ",A528)</f>
        <v>COUNTY - KLEBERG</v>
      </c>
      <c r="D527" s="3" t="s">
        <v>4</v>
      </c>
      <c r="E527" s="2"/>
      <c r="F527" s="32"/>
      <c r="G527" s="2"/>
      <c r="H527" s="13"/>
      <c r="I527" s="13"/>
      <c r="J527" s="13"/>
      <c r="K527" s="13"/>
      <c r="L527" s="13"/>
    </row>
    <row r="528" spans="1:15" outlineLevel="2" x14ac:dyDescent="0.25">
      <c r="A528" s="1" t="s">
        <v>608</v>
      </c>
      <c r="B528" s="1" t="s">
        <v>609</v>
      </c>
      <c r="C528" s="1" t="s">
        <v>610</v>
      </c>
      <c r="E528" s="2" t="s">
        <v>1162</v>
      </c>
      <c r="F528" s="32"/>
      <c r="G528" s="2">
        <v>365</v>
      </c>
      <c r="H528" s="13">
        <v>50</v>
      </c>
      <c r="I528" s="13">
        <v>1839</v>
      </c>
      <c r="J528" s="13">
        <v>6724</v>
      </c>
      <c r="K528" s="13">
        <v>4096</v>
      </c>
      <c r="L528" s="13">
        <v>923</v>
      </c>
      <c r="M528" s="12">
        <f t="shared" si="18"/>
        <v>18.421917808219177</v>
      </c>
      <c r="N528" s="12">
        <f t="shared" si="19"/>
        <v>3.6563349646547034</v>
      </c>
      <c r="O528" s="12">
        <f t="shared" si="20"/>
        <v>36.843835616438355</v>
      </c>
    </row>
    <row r="529" spans="1:15" outlineLevel="1" x14ac:dyDescent="0.25">
      <c r="A529" s="3" t="s">
        <v>1068</v>
      </c>
      <c r="E529" s="2"/>
      <c r="F529" s="32" t="s">
        <v>1159</v>
      </c>
      <c r="G529" s="2"/>
      <c r="H529" s="28">
        <f>SUBTOTAL(9,H528:H528)</f>
        <v>50</v>
      </c>
      <c r="I529" s="28">
        <f>SUBTOTAL(9,I528:I528)</f>
        <v>1839</v>
      </c>
      <c r="J529" s="28">
        <f>SUBTOTAL(9,J528:J528)</f>
        <v>6724</v>
      </c>
      <c r="K529" s="28">
        <f>SUBTOTAL(9,K528:K528)</f>
        <v>4096</v>
      </c>
      <c r="L529" s="28">
        <f>SUBTOTAL(9,L528:L528)</f>
        <v>923</v>
      </c>
      <c r="M529" s="29">
        <f t="shared" si="18"/>
        <v>18.421917808219177</v>
      </c>
      <c r="N529" s="29">
        <f t="shared" si="19"/>
        <v>3.6563349646547034</v>
      </c>
      <c r="O529" s="29">
        <f t="shared" si="20"/>
        <v>36.843835616438355</v>
      </c>
    </row>
    <row r="530" spans="1:15" outlineLevel="1" x14ac:dyDescent="0.25">
      <c r="A530" s="3"/>
      <c r="B530" s="19" t="str">
        <f>CONCATENATE("COUNTY - ",A531)</f>
        <v>COUNTY - KNOX</v>
      </c>
      <c r="D530" s="3" t="s">
        <v>4</v>
      </c>
      <c r="E530" s="2"/>
      <c r="F530" s="32"/>
      <c r="G530" s="2"/>
      <c r="H530" s="13"/>
      <c r="I530" s="13"/>
      <c r="J530" s="13"/>
      <c r="K530" s="13"/>
      <c r="L530" s="13"/>
    </row>
    <row r="531" spans="1:15" outlineLevel="2" x14ac:dyDescent="0.25">
      <c r="A531" s="1" t="s">
        <v>611</v>
      </c>
      <c r="B531" s="1" t="s">
        <v>612</v>
      </c>
      <c r="C531" s="1" t="s">
        <v>613</v>
      </c>
      <c r="E531" s="2" t="s">
        <v>1161</v>
      </c>
      <c r="F531" s="32"/>
      <c r="G531" s="2">
        <v>365</v>
      </c>
      <c r="H531" s="13">
        <v>14</v>
      </c>
      <c r="I531" s="13">
        <v>83</v>
      </c>
      <c r="J531" s="13">
        <v>582</v>
      </c>
      <c r="K531" s="13">
        <v>142</v>
      </c>
      <c r="L531" s="13">
        <v>1</v>
      </c>
      <c r="M531" s="12">
        <f t="shared" si="18"/>
        <v>1.5945205479452054</v>
      </c>
      <c r="N531" s="12">
        <f t="shared" si="19"/>
        <v>7.0120481927710845</v>
      </c>
      <c r="O531" s="12">
        <f t="shared" si="20"/>
        <v>11.389432485322896</v>
      </c>
    </row>
    <row r="532" spans="1:15" outlineLevel="1" x14ac:dyDescent="0.25">
      <c r="A532" s="3" t="s">
        <v>1069</v>
      </c>
      <c r="E532" s="2"/>
      <c r="F532" s="32" t="s">
        <v>1159</v>
      </c>
      <c r="G532" s="2"/>
      <c r="H532" s="28">
        <f>SUBTOTAL(9,H531:H531)</f>
        <v>14</v>
      </c>
      <c r="I532" s="28">
        <f>SUBTOTAL(9,I531:I531)</f>
        <v>83</v>
      </c>
      <c r="J532" s="28">
        <f>SUBTOTAL(9,J531:J531)</f>
        <v>582</v>
      </c>
      <c r="K532" s="28">
        <f>SUBTOTAL(9,K531:K531)</f>
        <v>142</v>
      </c>
      <c r="L532" s="28">
        <f>SUBTOTAL(9,L531:L531)</f>
        <v>1</v>
      </c>
      <c r="M532" s="29">
        <f t="shared" si="18"/>
        <v>1.5945205479452054</v>
      </c>
      <c r="N532" s="29">
        <f t="shared" si="19"/>
        <v>7.0120481927710845</v>
      </c>
      <c r="O532" s="29">
        <f t="shared" si="20"/>
        <v>11.389432485322896</v>
      </c>
    </row>
    <row r="533" spans="1:15" outlineLevel="1" x14ac:dyDescent="0.25">
      <c r="A533" s="3"/>
      <c r="B533" s="19" t="str">
        <f>CONCATENATE("COUNTY - ",A534)</f>
        <v>COUNTY - LAMAR</v>
      </c>
      <c r="D533" s="3" t="s">
        <v>4</v>
      </c>
      <c r="E533" s="2"/>
      <c r="F533" s="32"/>
      <c r="G533" s="2"/>
      <c r="H533" s="13"/>
      <c r="I533" s="13"/>
      <c r="J533" s="13"/>
      <c r="K533" s="13"/>
      <c r="L533" s="13"/>
    </row>
    <row r="534" spans="1:15" outlineLevel="2" x14ac:dyDescent="0.25">
      <c r="A534" s="1" t="s">
        <v>614</v>
      </c>
      <c r="B534" s="1" t="s">
        <v>615</v>
      </c>
      <c r="C534" s="1" t="s">
        <v>616</v>
      </c>
      <c r="E534" s="2" t="s">
        <v>1163</v>
      </c>
      <c r="F534" s="32"/>
      <c r="G534" s="2">
        <v>365</v>
      </c>
      <c r="H534" s="13">
        <v>154</v>
      </c>
      <c r="I534" s="13">
        <v>7344</v>
      </c>
      <c r="J534" s="13">
        <v>30479</v>
      </c>
      <c r="K534" s="13">
        <v>21598</v>
      </c>
      <c r="L534" s="13">
        <v>2882</v>
      </c>
      <c r="M534" s="12">
        <f t="shared" si="18"/>
        <v>83.504109589041093</v>
      </c>
      <c r="N534" s="12">
        <f t="shared" si="19"/>
        <v>4.1501906318082789</v>
      </c>
      <c r="O534" s="12">
        <f t="shared" si="20"/>
        <v>54.223447785091615</v>
      </c>
    </row>
    <row r="535" spans="1:15" outlineLevel="1" x14ac:dyDescent="0.25">
      <c r="A535" s="3" t="s">
        <v>1070</v>
      </c>
      <c r="E535" s="2"/>
      <c r="F535" s="32" t="s">
        <v>1159</v>
      </c>
      <c r="G535" s="2"/>
      <c r="H535" s="28">
        <f>SUBTOTAL(9,H534:H534)</f>
        <v>154</v>
      </c>
      <c r="I535" s="28">
        <f>SUBTOTAL(9,I534:I534)</f>
        <v>7344</v>
      </c>
      <c r="J535" s="28">
        <f>SUBTOTAL(9,J534:J534)</f>
        <v>30479</v>
      </c>
      <c r="K535" s="28">
        <f>SUBTOTAL(9,K534:K534)</f>
        <v>21598</v>
      </c>
      <c r="L535" s="28">
        <f>SUBTOTAL(9,L534:L534)</f>
        <v>2882</v>
      </c>
      <c r="M535" s="29">
        <f t="shared" si="18"/>
        <v>83.504109589041093</v>
      </c>
      <c r="N535" s="29">
        <f t="shared" si="19"/>
        <v>4.1501906318082789</v>
      </c>
      <c r="O535" s="29">
        <f t="shared" si="20"/>
        <v>54.223447785091615</v>
      </c>
    </row>
    <row r="536" spans="1:15" outlineLevel="1" x14ac:dyDescent="0.25">
      <c r="A536" s="3"/>
      <c r="B536" s="19" t="str">
        <f>CONCATENATE("COUNTY - ",A537)</f>
        <v>COUNTY - LAMB</v>
      </c>
      <c r="D536" s="3" t="s">
        <v>4</v>
      </c>
      <c r="E536" s="2"/>
      <c r="F536" s="32"/>
      <c r="G536" s="2"/>
      <c r="H536" s="13"/>
      <c r="I536" s="13"/>
      <c r="J536" s="13"/>
      <c r="K536" s="13"/>
      <c r="L536" s="13"/>
    </row>
    <row r="537" spans="1:15" outlineLevel="2" x14ac:dyDescent="0.25">
      <c r="A537" s="1" t="s">
        <v>617</v>
      </c>
      <c r="B537" s="1" t="s">
        <v>618</v>
      </c>
      <c r="C537" s="1" t="s">
        <v>619</v>
      </c>
      <c r="E537" s="2" t="s">
        <v>1161</v>
      </c>
      <c r="F537" s="32"/>
      <c r="G537" s="2">
        <v>365</v>
      </c>
      <c r="H537" s="13">
        <v>42</v>
      </c>
      <c r="I537" s="13">
        <v>219</v>
      </c>
      <c r="J537" s="13">
        <v>817</v>
      </c>
      <c r="K537" s="13">
        <v>166</v>
      </c>
      <c r="L537" s="13">
        <v>69</v>
      </c>
      <c r="M537" s="12">
        <f t="shared" si="18"/>
        <v>2.2383561643835614</v>
      </c>
      <c r="N537" s="12">
        <f t="shared" si="19"/>
        <v>3.730593607305936</v>
      </c>
      <c r="O537" s="12">
        <f t="shared" si="20"/>
        <v>5.329419439008479</v>
      </c>
    </row>
    <row r="538" spans="1:15" outlineLevel="1" x14ac:dyDescent="0.25">
      <c r="A538" s="3" t="s">
        <v>1071</v>
      </c>
      <c r="E538" s="2"/>
      <c r="F538" s="32" t="s">
        <v>1159</v>
      </c>
      <c r="G538" s="2"/>
      <c r="H538" s="28">
        <f>SUBTOTAL(9,H537:H537)</f>
        <v>42</v>
      </c>
      <c r="I538" s="28">
        <f>SUBTOTAL(9,I537:I537)</f>
        <v>219</v>
      </c>
      <c r="J538" s="28">
        <f>SUBTOTAL(9,J537:J537)</f>
        <v>817</v>
      </c>
      <c r="K538" s="28">
        <f>SUBTOTAL(9,K537:K537)</f>
        <v>166</v>
      </c>
      <c r="L538" s="28">
        <f>SUBTOTAL(9,L537:L537)</f>
        <v>69</v>
      </c>
      <c r="M538" s="29">
        <f t="shared" si="18"/>
        <v>2.2383561643835614</v>
      </c>
      <c r="N538" s="29">
        <f t="shared" si="19"/>
        <v>3.730593607305936</v>
      </c>
      <c r="O538" s="29">
        <f t="shared" si="20"/>
        <v>5.329419439008479</v>
      </c>
    </row>
    <row r="539" spans="1:15" outlineLevel="1" x14ac:dyDescent="0.25">
      <c r="A539" s="3"/>
      <c r="B539" s="19" t="str">
        <f>CONCATENATE("COUNTY - ",A540)</f>
        <v>COUNTY - LAMPASAS</v>
      </c>
      <c r="D539" s="3" t="s">
        <v>6</v>
      </c>
      <c r="E539" s="2"/>
      <c r="F539" s="32"/>
      <c r="G539" s="2"/>
      <c r="H539" s="13"/>
      <c r="I539" s="13"/>
      <c r="J539" s="13"/>
      <c r="K539" s="13"/>
      <c r="L539" s="13"/>
    </row>
    <row r="540" spans="1:15" outlineLevel="2" x14ac:dyDescent="0.25">
      <c r="A540" s="1" t="s">
        <v>620</v>
      </c>
      <c r="B540" s="1" t="s">
        <v>621</v>
      </c>
      <c r="C540" s="1" t="s">
        <v>622</v>
      </c>
      <c r="E540" s="2" t="s">
        <v>1162</v>
      </c>
      <c r="F540" s="32"/>
      <c r="G540" s="2">
        <v>365</v>
      </c>
      <c r="H540" s="13">
        <v>18</v>
      </c>
      <c r="I540" s="13">
        <v>419</v>
      </c>
      <c r="J540" s="13">
        <v>2263</v>
      </c>
      <c r="K540" s="13">
        <v>1792</v>
      </c>
      <c r="L540" s="13">
        <v>65</v>
      </c>
      <c r="M540" s="12">
        <f t="shared" si="18"/>
        <v>6.2</v>
      </c>
      <c r="N540" s="12">
        <f t="shared" si="19"/>
        <v>5.4009546539379478</v>
      </c>
      <c r="O540" s="12">
        <f t="shared" si="20"/>
        <v>34.444444444444443</v>
      </c>
    </row>
    <row r="541" spans="1:15" outlineLevel="1" x14ac:dyDescent="0.25">
      <c r="A541" s="3" t="s">
        <v>1072</v>
      </c>
      <c r="E541" s="2"/>
      <c r="F541" s="32" t="s">
        <v>1159</v>
      </c>
      <c r="G541" s="2"/>
      <c r="H541" s="28">
        <f>SUBTOTAL(9,H540:H540)</f>
        <v>18</v>
      </c>
      <c r="I541" s="28">
        <f>SUBTOTAL(9,I540:I540)</f>
        <v>419</v>
      </c>
      <c r="J541" s="28">
        <f>SUBTOTAL(9,J540:J540)</f>
        <v>2263</v>
      </c>
      <c r="K541" s="28">
        <f>SUBTOTAL(9,K540:K540)</f>
        <v>1792</v>
      </c>
      <c r="L541" s="28">
        <f>SUBTOTAL(9,L540:L540)</f>
        <v>65</v>
      </c>
      <c r="M541" s="29">
        <f t="shared" si="18"/>
        <v>6.2</v>
      </c>
      <c r="N541" s="29">
        <f t="shared" si="19"/>
        <v>5.4009546539379478</v>
      </c>
      <c r="O541" s="29">
        <f t="shared" si="20"/>
        <v>34.444444444444443</v>
      </c>
    </row>
    <row r="542" spans="1:15" outlineLevel="1" x14ac:dyDescent="0.25">
      <c r="A542" s="3"/>
      <c r="B542" s="19" t="str">
        <f>CONCATENATE("COUNTY - ",A543)</f>
        <v>COUNTY - LAVACA</v>
      </c>
      <c r="D542" s="3" t="s">
        <v>4</v>
      </c>
      <c r="E542" s="2"/>
      <c r="F542" s="32"/>
      <c r="G542" s="2"/>
      <c r="H542" s="13"/>
      <c r="I542" s="13"/>
      <c r="J542" s="13"/>
      <c r="K542" s="13"/>
      <c r="L542" s="13"/>
    </row>
    <row r="543" spans="1:15" outlineLevel="2" x14ac:dyDescent="0.25">
      <c r="A543" s="1" t="s">
        <v>623</v>
      </c>
      <c r="B543" s="1" t="s">
        <v>626</v>
      </c>
      <c r="C543" s="1" t="s">
        <v>627</v>
      </c>
      <c r="E543" s="2" t="s">
        <v>1161</v>
      </c>
      <c r="F543" s="32"/>
      <c r="G543" s="2">
        <v>365</v>
      </c>
      <c r="H543" s="13">
        <v>25</v>
      </c>
      <c r="I543" s="13">
        <v>403</v>
      </c>
      <c r="J543" s="13">
        <v>2048</v>
      </c>
      <c r="K543" s="13">
        <v>1613</v>
      </c>
      <c r="L543" s="13">
        <v>14</v>
      </c>
      <c r="M543" s="12">
        <f t="shared" si="18"/>
        <v>5.6109589041095891</v>
      </c>
      <c r="N543" s="12">
        <f t="shared" si="19"/>
        <v>5.0818858560794045</v>
      </c>
      <c r="O543" s="12">
        <f t="shared" si="20"/>
        <v>22.443835616438356</v>
      </c>
    </row>
    <row r="544" spans="1:15" outlineLevel="2" x14ac:dyDescent="0.25">
      <c r="A544" s="1" t="s">
        <v>623</v>
      </c>
      <c r="B544" s="1" t="s">
        <v>624</v>
      </c>
      <c r="C544" s="1" t="s">
        <v>625</v>
      </c>
      <c r="E544" s="2" t="s">
        <v>1162</v>
      </c>
      <c r="F544" s="32"/>
      <c r="G544" s="2">
        <v>365</v>
      </c>
      <c r="H544" s="13">
        <v>23</v>
      </c>
      <c r="I544" s="13">
        <v>520</v>
      </c>
      <c r="J544" s="13">
        <v>2820</v>
      </c>
      <c r="K544" s="13">
        <v>2344</v>
      </c>
      <c r="L544" s="13">
        <v>63</v>
      </c>
      <c r="M544" s="12">
        <f t="shared" si="18"/>
        <v>7.7260273972602738</v>
      </c>
      <c r="N544" s="12">
        <f t="shared" si="19"/>
        <v>5.4230769230769234</v>
      </c>
      <c r="O544" s="12">
        <f t="shared" si="20"/>
        <v>33.591423466349021</v>
      </c>
    </row>
    <row r="545" spans="1:15" outlineLevel="1" x14ac:dyDescent="0.25">
      <c r="A545" s="3" t="s">
        <v>1073</v>
      </c>
      <c r="E545" s="2"/>
      <c r="F545" s="32" t="s">
        <v>1159</v>
      </c>
      <c r="G545" s="2"/>
      <c r="H545" s="28">
        <f>SUBTOTAL(9,H543:H544)</f>
        <v>48</v>
      </c>
      <c r="I545" s="28">
        <f>SUBTOTAL(9,I543:I544)</f>
        <v>923</v>
      </c>
      <c r="J545" s="28">
        <f>SUBTOTAL(9,J543:J544)</f>
        <v>4868</v>
      </c>
      <c r="K545" s="28">
        <f>SUBTOTAL(9,K543:K544)</f>
        <v>3957</v>
      </c>
      <c r="L545" s="28">
        <f>SUBTOTAL(9,L543:L544)</f>
        <v>77</v>
      </c>
      <c r="M545" s="29">
        <f t="shared" si="18"/>
        <v>13.336986301369864</v>
      </c>
      <c r="N545" s="29">
        <f t="shared" si="19"/>
        <v>5.2741061755146266</v>
      </c>
      <c r="O545" s="29">
        <f t="shared" si="20"/>
        <v>27.785388127853881</v>
      </c>
    </row>
    <row r="546" spans="1:15" outlineLevel="1" x14ac:dyDescent="0.25">
      <c r="A546" s="3"/>
      <c r="B546" s="19" t="str">
        <f>CONCATENATE("COUNTY - ",A547)</f>
        <v>COUNTY - LIBERTY</v>
      </c>
      <c r="D546" s="3" t="s">
        <v>6</v>
      </c>
      <c r="E546" s="2"/>
      <c r="F546" s="32"/>
      <c r="G546" s="2"/>
      <c r="H546" s="13"/>
      <c r="I546" s="13"/>
      <c r="J546" s="13"/>
      <c r="K546" s="13"/>
      <c r="L546" s="13"/>
    </row>
    <row r="547" spans="1:15" outlineLevel="2" x14ac:dyDescent="0.25">
      <c r="A547" s="1" t="s">
        <v>628</v>
      </c>
      <c r="B547" s="1" t="s">
        <v>629</v>
      </c>
      <c r="C547" s="1" t="s">
        <v>630</v>
      </c>
      <c r="D547" s="3" t="s">
        <v>6</v>
      </c>
      <c r="E547" s="2" t="s">
        <v>1161</v>
      </c>
      <c r="F547" s="32"/>
      <c r="G547" s="2">
        <v>365</v>
      </c>
      <c r="H547" s="13">
        <v>15</v>
      </c>
      <c r="I547" s="13">
        <v>90</v>
      </c>
      <c r="J547" s="13">
        <v>465</v>
      </c>
      <c r="K547" s="13">
        <v>355</v>
      </c>
      <c r="L547" s="13">
        <v>17</v>
      </c>
      <c r="M547" s="12">
        <f t="shared" si="18"/>
        <v>1.273972602739726</v>
      </c>
      <c r="N547" s="12">
        <f t="shared" si="19"/>
        <v>5.166666666666667</v>
      </c>
      <c r="O547" s="12">
        <f t="shared" si="20"/>
        <v>8.493150684931507</v>
      </c>
    </row>
    <row r="548" spans="1:15" outlineLevel="2" x14ac:dyDescent="0.25">
      <c r="A548" s="1" t="s">
        <v>628</v>
      </c>
      <c r="B548" s="1" t="s">
        <v>631</v>
      </c>
      <c r="C548" s="1" t="s">
        <v>632</v>
      </c>
      <c r="E548" s="2" t="s">
        <v>1163</v>
      </c>
      <c r="F548" s="32"/>
      <c r="G548" s="2">
        <v>365</v>
      </c>
      <c r="H548" s="13">
        <v>12</v>
      </c>
      <c r="I548" s="13">
        <v>174</v>
      </c>
      <c r="J548" s="13">
        <v>423</v>
      </c>
      <c r="K548" s="13">
        <v>198</v>
      </c>
      <c r="L548" s="13">
        <v>39</v>
      </c>
      <c r="M548" s="12">
        <f t="shared" si="18"/>
        <v>1.1589041095890411</v>
      </c>
      <c r="N548" s="12">
        <f t="shared" si="19"/>
        <v>2.4310344827586206</v>
      </c>
      <c r="O548" s="12">
        <f t="shared" si="20"/>
        <v>9.6575342465753433</v>
      </c>
    </row>
    <row r="549" spans="1:15" outlineLevel="1" x14ac:dyDescent="0.25">
      <c r="A549" s="3" t="s">
        <v>1074</v>
      </c>
      <c r="E549" s="2"/>
      <c r="F549" s="32" t="s">
        <v>1159</v>
      </c>
      <c r="G549" s="2"/>
      <c r="H549" s="28">
        <f>SUBTOTAL(9,H547:H548)</f>
        <v>27</v>
      </c>
      <c r="I549" s="28">
        <f>SUBTOTAL(9,I547:I548)</f>
        <v>264</v>
      </c>
      <c r="J549" s="28">
        <f>SUBTOTAL(9,J547:J548)</f>
        <v>888</v>
      </c>
      <c r="K549" s="28">
        <f>SUBTOTAL(9,K547:K548)</f>
        <v>553</v>
      </c>
      <c r="L549" s="28">
        <f>SUBTOTAL(9,L547:L548)</f>
        <v>56</v>
      </c>
      <c r="M549" s="29">
        <f t="shared" si="18"/>
        <v>2.4328767123287673</v>
      </c>
      <c r="N549" s="29">
        <f t="shared" si="19"/>
        <v>3.3636363636363638</v>
      </c>
      <c r="O549" s="29">
        <f t="shared" si="20"/>
        <v>9.0106544901065462</v>
      </c>
    </row>
    <row r="550" spans="1:15" outlineLevel="1" x14ac:dyDescent="0.25">
      <c r="A550" s="3"/>
      <c r="B550" s="19" t="str">
        <f>CONCATENATE("COUNTY - ",A551)</f>
        <v>COUNTY - LIMESTONE</v>
      </c>
      <c r="D550" s="3" t="s">
        <v>4</v>
      </c>
      <c r="E550" s="2"/>
      <c r="F550" s="32"/>
      <c r="G550" s="2"/>
      <c r="H550" s="13"/>
      <c r="I550" s="13"/>
      <c r="J550" s="13"/>
      <c r="K550" s="13"/>
      <c r="L550" s="13"/>
    </row>
    <row r="551" spans="1:15" outlineLevel="2" x14ac:dyDescent="0.25">
      <c r="A551" s="1" t="s">
        <v>633</v>
      </c>
      <c r="B551" s="1" t="s">
        <v>634</v>
      </c>
      <c r="C551" s="1" t="s">
        <v>635</v>
      </c>
      <c r="E551" s="2" t="s">
        <v>1161</v>
      </c>
      <c r="F551" s="32"/>
      <c r="G551" s="2">
        <v>365</v>
      </c>
      <c r="H551" s="13">
        <v>20</v>
      </c>
      <c r="I551" s="13">
        <v>209</v>
      </c>
      <c r="J551" s="13">
        <v>2663</v>
      </c>
      <c r="K551" s="13">
        <v>991</v>
      </c>
      <c r="L551" s="13">
        <v>2</v>
      </c>
      <c r="M551" s="12">
        <f t="shared" si="18"/>
        <v>7.2958904109589042</v>
      </c>
      <c r="N551" s="12">
        <f t="shared" si="19"/>
        <v>12.741626794258373</v>
      </c>
      <c r="O551" s="12">
        <f t="shared" si="20"/>
        <v>36.479452054794521</v>
      </c>
    </row>
    <row r="552" spans="1:15" outlineLevel="2" x14ac:dyDescent="0.25">
      <c r="A552" s="1" t="s">
        <v>633</v>
      </c>
      <c r="B552" s="1" t="s">
        <v>636</v>
      </c>
      <c r="C552" s="1" t="s">
        <v>637</v>
      </c>
      <c r="E552" s="2" t="s">
        <v>1163</v>
      </c>
      <c r="F552" s="32"/>
      <c r="G552" s="2">
        <v>365</v>
      </c>
      <c r="H552" s="13">
        <v>58</v>
      </c>
      <c r="I552" s="13">
        <v>449</v>
      </c>
      <c r="J552" s="13">
        <v>1383</v>
      </c>
      <c r="K552" s="13">
        <v>1017</v>
      </c>
      <c r="L552" s="13">
        <v>90</v>
      </c>
      <c r="M552" s="12">
        <f t="shared" si="18"/>
        <v>3.7890410958904108</v>
      </c>
      <c r="N552" s="12">
        <f t="shared" si="19"/>
        <v>3.0801781737193763</v>
      </c>
      <c r="O552" s="12">
        <f t="shared" si="20"/>
        <v>6.5328294756731218</v>
      </c>
    </row>
    <row r="553" spans="1:15" outlineLevel="1" x14ac:dyDescent="0.25">
      <c r="A553" s="3" t="s">
        <v>1075</v>
      </c>
      <c r="E553" s="2"/>
      <c r="F553" s="32" t="s">
        <v>1159</v>
      </c>
      <c r="G553" s="2"/>
      <c r="H553" s="28">
        <f>SUBTOTAL(9,H551:H552)</f>
        <v>78</v>
      </c>
      <c r="I553" s="28">
        <f>SUBTOTAL(9,I551:I552)</f>
        <v>658</v>
      </c>
      <c r="J553" s="28">
        <f>SUBTOTAL(9,J551:J552)</f>
        <v>4046</v>
      </c>
      <c r="K553" s="28">
        <f>SUBTOTAL(9,K551:K552)</f>
        <v>2008</v>
      </c>
      <c r="L553" s="28">
        <f>SUBTOTAL(9,L551:L552)</f>
        <v>92</v>
      </c>
      <c r="M553" s="29">
        <f t="shared" si="18"/>
        <v>11.084931506849315</v>
      </c>
      <c r="N553" s="29">
        <f t="shared" si="19"/>
        <v>6.1489361702127656</v>
      </c>
      <c r="O553" s="29">
        <f t="shared" si="20"/>
        <v>14.211450649806814</v>
      </c>
    </row>
    <row r="554" spans="1:15" outlineLevel="1" x14ac:dyDescent="0.25">
      <c r="A554" s="3"/>
      <c r="B554" s="19" t="str">
        <f>CONCATENATE("COUNTY - ",A555)</f>
        <v>COUNTY - LLANO</v>
      </c>
      <c r="D554" s="3" t="s">
        <v>4</v>
      </c>
      <c r="E554" s="2"/>
      <c r="F554" s="32"/>
      <c r="G554" s="2"/>
      <c r="H554" s="13"/>
      <c r="I554" s="13"/>
      <c r="J554" s="13"/>
      <c r="K554" s="13"/>
      <c r="L554" s="13"/>
    </row>
    <row r="555" spans="1:15" outlineLevel="2" x14ac:dyDescent="0.25">
      <c r="A555" s="1" t="s">
        <v>638</v>
      </c>
      <c r="B555" s="1" t="s">
        <v>639</v>
      </c>
      <c r="C555" s="1" t="s">
        <v>640</v>
      </c>
      <c r="E555" s="2" t="s">
        <v>1162</v>
      </c>
      <c r="F555" s="32"/>
      <c r="G555" s="2">
        <v>365</v>
      </c>
      <c r="H555" s="13">
        <v>10</v>
      </c>
      <c r="I555" s="13">
        <v>149</v>
      </c>
      <c r="J555" s="13">
        <v>1412</v>
      </c>
      <c r="K555" s="13">
        <v>1341</v>
      </c>
      <c r="L555" s="13">
        <v>10</v>
      </c>
      <c r="M555" s="12">
        <f t="shared" si="18"/>
        <v>3.8684931506849316</v>
      </c>
      <c r="N555" s="12">
        <f t="shared" si="19"/>
        <v>9.4765100671140932</v>
      </c>
      <c r="O555" s="12">
        <f t="shared" si="20"/>
        <v>38.684931506849317</v>
      </c>
    </row>
    <row r="556" spans="1:15" outlineLevel="1" x14ac:dyDescent="0.25">
      <c r="A556" s="3" t="s">
        <v>1076</v>
      </c>
      <c r="E556" s="2"/>
      <c r="F556" s="32" t="s">
        <v>1159</v>
      </c>
      <c r="G556" s="2"/>
      <c r="H556" s="28">
        <f>SUBTOTAL(9,H555:H555)</f>
        <v>10</v>
      </c>
      <c r="I556" s="28">
        <f>SUBTOTAL(9,I555:I555)</f>
        <v>149</v>
      </c>
      <c r="J556" s="28">
        <f>SUBTOTAL(9,J555:J555)</f>
        <v>1412</v>
      </c>
      <c r="K556" s="28">
        <f>SUBTOTAL(9,K555:K555)</f>
        <v>1341</v>
      </c>
      <c r="L556" s="28">
        <f>SUBTOTAL(9,L555:L555)</f>
        <v>10</v>
      </c>
      <c r="M556" s="29">
        <f t="shared" si="18"/>
        <v>3.8684931506849316</v>
      </c>
      <c r="N556" s="29">
        <f t="shared" si="19"/>
        <v>9.4765100671140932</v>
      </c>
      <c r="O556" s="29">
        <f t="shared" si="20"/>
        <v>38.684931506849317</v>
      </c>
    </row>
    <row r="557" spans="1:15" outlineLevel="1" x14ac:dyDescent="0.25">
      <c r="A557" s="3"/>
      <c r="B557" s="19" t="str">
        <f>CONCATENATE("COUNTY - ",A558)</f>
        <v>COUNTY - LUBBOCK</v>
      </c>
      <c r="D557" s="3" t="s">
        <v>6</v>
      </c>
      <c r="E557" s="2"/>
      <c r="F557" s="32"/>
      <c r="G557" s="2"/>
      <c r="H557" s="13"/>
      <c r="I557" s="13"/>
      <c r="J557" s="13"/>
      <c r="K557" s="13"/>
      <c r="L557" s="13"/>
    </row>
    <row r="558" spans="1:15" outlineLevel="2" x14ac:dyDescent="0.25">
      <c r="A558" s="1" t="s">
        <v>18</v>
      </c>
      <c r="B558" s="1" t="s">
        <v>644</v>
      </c>
      <c r="C558" s="1" t="s">
        <v>19</v>
      </c>
      <c r="E558" s="2" t="s">
        <v>1162</v>
      </c>
      <c r="F558" s="32"/>
      <c r="G558" s="2">
        <v>365</v>
      </c>
      <c r="H558" s="13">
        <v>181</v>
      </c>
      <c r="I558" s="13">
        <v>4538</v>
      </c>
      <c r="J558" s="13">
        <v>24337</v>
      </c>
      <c r="K558" s="13">
        <v>34</v>
      </c>
      <c r="L558" s="13">
        <v>13747</v>
      </c>
      <c r="M558" s="12">
        <f t="shared" si="18"/>
        <v>66.676712328767124</v>
      </c>
      <c r="N558" s="12">
        <f t="shared" si="19"/>
        <v>5.3629352137505508</v>
      </c>
      <c r="O558" s="12">
        <f t="shared" si="20"/>
        <v>36.837962612578522</v>
      </c>
    </row>
    <row r="559" spans="1:15" outlineLevel="2" x14ac:dyDescent="0.25">
      <c r="A559" s="1" t="s">
        <v>18</v>
      </c>
      <c r="B559" s="1" t="s">
        <v>641</v>
      </c>
      <c r="C559" s="1" t="s">
        <v>19</v>
      </c>
      <c r="E559" s="2" t="s">
        <v>1162</v>
      </c>
      <c r="F559" s="32"/>
      <c r="G559" s="2">
        <v>365</v>
      </c>
      <c r="H559" s="13">
        <v>360</v>
      </c>
      <c r="I559" s="13">
        <v>14901</v>
      </c>
      <c r="J559" s="13">
        <v>86419</v>
      </c>
      <c r="K559" s="13">
        <v>53433</v>
      </c>
      <c r="L559" s="13">
        <v>7644</v>
      </c>
      <c r="M559" s="12">
        <f t="shared" si="18"/>
        <v>236.76438356164383</v>
      </c>
      <c r="N559" s="12">
        <f t="shared" si="19"/>
        <v>5.7995436547882688</v>
      </c>
      <c r="O559" s="12">
        <f t="shared" si="20"/>
        <v>65.767884322678839</v>
      </c>
    </row>
    <row r="560" spans="1:15" outlineLevel="2" x14ac:dyDescent="0.25">
      <c r="A560" s="1" t="s">
        <v>18</v>
      </c>
      <c r="B560" s="15" t="s">
        <v>646</v>
      </c>
      <c r="C560" s="15" t="s">
        <v>19</v>
      </c>
      <c r="D560" s="14"/>
      <c r="E560" s="16" t="s">
        <v>1163</v>
      </c>
      <c r="F560" s="33"/>
      <c r="G560" s="16">
        <v>365</v>
      </c>
      <c r="H560" s="17">
        <v>56</v>
      </c>
      <c r="I560" s="17">
        <v>215</v>
      </c>
      <c r="J560" s="17">
        <v>5260</v>
      </c>
      <c r="K560" s="17">
        <v>4293</v>
      </c>
      <c r="L560" s="17">
        <v>0</v>
      </c>
      <c r="M560" s="18">
        <f t="shared" si="18"/>
        <v>14.41095890410959</v>
      </c>
      <c r="N560" s="18">
        <f t="shared" si="19"/>
        <v>24.465116279069768</v>
      </c>
      <c r="O560" s="18">
        <f t="shared" si="20"/>
        <v>25.733855185909981</v>
      </c>
    </row>
    <row r="561" spans="1:15" outlineLevel="2" x14ac:dyDescent="0.25">
      <c r="A561" s="1" t="s">
        <v>18</v>
      </c>
      <c r="B561" s="1" t="s">
        <v>642</v>
      </c>
      <c r="C561" s="1" t="s">
        <v>19</v>
      </c>
      <c r="E561" s="2" t="s">
        <v>1162</v>
      </c>
      <c r="F561" s="32"/>
      <c r="G561" s="2">
        <v>365</v>
      </c>
      <c r="H561" s="13">
        <v>32</v>
      </c>
      <c r="I561" s="13">
        <v>209</v>
      </c>
      <c r="J561" s="13">
        <v>356</v>
      </c>
      <c r="K561" s="13">
        <v>224</v>
      </c>
      <c r="L561" s="13">
        <v>1</v>
      </c>
      <c r="M561" s="12">
        <f t="shared" si="18"/>
        <v>0.97534246575342465</v>
      </c>
      <c r="N561" s="12">
        <f t="shared" si="19"/>
        <v>1.7033492822966507</v>
      </c>
      <c r="O561" s="12">
        <f t="shared" si="20"/>
        <v>3.047945205479452</v>
      </c>
    </row>
    <row r="562" spans="1:15" outlineLevel="2" x14ac:dyDescent="0.25">
      <c r="A562" s="1" t="s">
        <v>18</v>
      </c>
      <c r="B562" s="1" t="s">
        <v>645</v>
      </c>
      <c r="C562" s="1" t="s">
        <v>19</v>
      </c>
      <c r="E562" s="2" t="s">
        <v>1163</v>
      </c>
      <c r="F562" s="32"/>
      <c r="G562" s="2">
        <v>365</v>
      </c>
      <c r="H562" s="13">
        <v>60</v>
      </c>
      <c r="I562" s="13">
        <v>1588</v>
      </c>
      <c r="J562" s="13">
        <v>5493</v>
      </c>
      <c r="K562" s="13">
        <v>1872</v>
      </c>
      <c r="L562" s="13">
        <v>515</v>
      </c>
      <c r="M562" s="12">
        <f t="shared" ref="M562:M644" si="21">J562/365</f>
        <v>15.049315068493151</v>
      </c>
      <c r="N562" s="12">
        <f t="shared" ref="N562:N644" si="22">J562/I562</f>
        <v>3.4590680100755669</v>
      </c>
      <c r="O562" s="12">
        <f t="shared" ref="O562:O644" si="23">(J562/365/H562*100)</f>
        <v>25.082191780821915</v>
      </c>
    </row>
    <row r="563" spans="1:15" outlineLevel="2" x14ac:dyDescent="0.25">
      <c r="A563" s="1" t="s">
        <v>18</v>
      </c>
      <c r="B563" s="1" t="s">
        <v>648</v>
      </c>
      <c r="C563" s="1" t="s">
        <v>19</v>
      </c>
      <c r="E563" s="2" t="s">
        <v>1163</v>
      </c>
      <c r="F563" s="32"/>
      <c r="G563" s="2">
        <v>365</v>
      </c>
      <c r="H563" s="13">
        <v>66</v>
      </c>
      <c r="I563" s="13">
        <v>1838</v>
      </c>
      <c r="J563" s="13">
        <v>23587</v>
      </c>
      <c r="K563" s="13">
        <v>17103</v>
      </c>
      <c r="L563" s="13">
        <v>673</v>
      </c>
      <c r="M563" s="12">
        <f t="shared" si="21"/>
        <v>64.62191780821918</v>
      </c>
      <c r="N563" s="12">
        <f t="shared" si="22"/>
        <v>12.83297062023939</v>
      </c>
      <c r="O563" s="12">
        <f t="shared" si="23"/>
        <v>97.911996679119966</v>
      </c>
    </row>
    <row r="564" spans="1:15" outlineLevel="2" x14ac:dyDescent="0.25">
      <c r="A564" s="1" t="s">
        <v>18</v>
      </c>
      <c r="B564" s="1" t="s">
        <v>647</v>
      </c>
      <c r="C564" s="1" t="s">
        <v>19</v>
      </c>
      <c r="E564" s="2" t="s">
        <v>1163</v>
      </c>
      <c r="F564" s="32"/>
      <c r="G564" s="2">
        <v>365</v>
      </c>
      <c r="H564" s="13">
        <v>72</v>
      </c>
      <c r="I564" s="13">
        <v>1548</v>
      </c>
      <c r="J564" s="13">
        <v>25047</v>
      </c>
      <c r="K564" s="13">
        <v>17247</v>
      </c>
      <c r="L564" s="13">
        <v>1823</v>
      </c>
      <c r="M564" s="12">
        <f t="shared" si="21"/>
        <v>68.62191780821918</v>
      </c>
      <c r="N564" s="12">
        <f t="shared" si="22"/>
        <v>16.180232558139537</v>
      </c>
      <c r="O564" s="12">
        <f t="shared" si="23"/>
        <v>95.308219178082197</v>
      </c>
    </row>
    <row r="565" spans="1:15" outlineLevel="2" x14ac:dyDescent="0.25">
      <c r="A565" s="1" t="s">
        <v>18</v>
      </c>
      <c r="B565" s="1" t="s">
        <v>643</v>
      </c>
      <c r="C565" s="1" t="s">
        <v>19</v>
      </c>
      <c r="E565" s="2" t="s">
        <v>1161</v>
      </c>
      <c r="F565" s="32"/>
      <c r="G565" s="2">
        <v>365</v>
      </c>
      <c r="H565" s="13">
        <v>472</v>
      </c>
      <c r="I565" s="13">
        <v>34081</v>
      </c>
      <c r="J565" s="13">
        <v>141484</v>
      </c>
      <c r="K565" s="13">
        <v>48488</v>
      </c>
      <c r="L565" s="13">
        <v>26570</v>
      </c>
      <c r="M565" s="12">
        <f t="shared" si="21"/>
        <v>387.62739726027399</v>
      </c>
      <c r="N565" s="12">
        <f t="shared" si="22"/>
        <v>4.1514040080983543</v>
      </c>
      <c r="O565" s="12">
        <f t="shared" si="23"/>
        <v>82.12444857209195</v>
      </c>
    </row>
    <row r="566" spans="1:15" outlineLevel="1" x14ac:dyDescent="0.25">
      <c r="A566" s="3" t="s">
        <v>1077</v>
      </c>
      <c r="E566" s="2"/>
      <c r="F566" s="32" t="s">
        <v>1159</v>
      </c>
      <c r="G566" s="2"/>
      <c r="H566" s="28">
        <f>SUBTOTAL(9,H558:H565)</f>
        <v>1299</v>
      </c>
      <c r="I566" s="28">
        <f>SUBTOTAL(9,I558:I565)</f>
        <v>58918</v>
      </c>
      <c r="J566" s="28">
        <f>SUBTOTAL(9,J558:J565)</f>
        <v>311983</v>
      </c>
      <c r="K566" s="28">
        <f>SUBTOTAL(9,K558:K565)</f>
        <v>142694</v>
      </c>
      <c r="L566" s="28">
        <f>SUBTOTAL(9,L558:L565)</f>
        <v>50973</v>
      </c>
      <c r="M566" s="29">
        <f t="shared" si="21"/>
        <v>854.74794520547948</v>
      </c>
      <c r="N566" s="29">
        <f t="shared" si="22"/>
        <v>5.2952068977222577</v>
      </c>
      <c r="O566" s="29">
        <f t="shared" si="23"/>
        <v>65.800457675556544</v>
      </c>
    </row>
    <row r="567" spans="1:15" outlineLevel="1" x14ac:dyDescent="0.25">
      <c r="A567" s="3"/>
      <c r="B567" s="19" t="str">
        <f>CONCATENATE("COUNTY - ",A568)</f>
        <v>COUNTY - LYNN</v>
      </c>
      <c r="D567" s="3" t="s">
        <v>4</v>
      </c>
      <c r="E567" s="2"/>
      <c r="F567" s="32"/>
      <c r="G567" s="2"/>
      <c r="H567" s="13"/>
      <c r="I567" s="13"/>
      <c r="J567" s="13"/>
      <c r="K567" s="13"/>
      <c r="L567" s="13"/>
    </row>
    <row r="568" spans="1:15" outlineLevel="2" x14ac:dyDescent="0.25">
      <c r="A568" s="1" t="s">
        <v>649</v>
      </c>
      <c r="B568" s="1" t="s">
        <v>650</v>
      </c>
      <c r="C568" s="1" t="s">
        <v>651</v>
      </c>
      <c r="E568" s="2" t="s">
        <v>1161</v>
      </c>
      <c r="F568" s="32"/>
      <c r="G568" s="2">
        <v>365</v>
      </c>
      <c r="H568" s="13">
        <v>24</v>
      </c>
      <c r="I568" s="13">
        <v>114</v>
      </c>
      <c r="J568" s="13">
        <v>1918</v>
      </c>
      <c r="K568" s="13">
        <v>929</v>
      </c>
      <c r="L568" s="13">
        <v>0</v>
      </c>
      <c r="M568" s="12">
        <f t="shared" si="21"/>
        <v>5.2547945205479456</v>
      </c>
      <c r="N568" s="12">
        <f t="shared" si="22"/>
        <v>16.82456140350877</v>
      </c>
      <c r="O568" s="12">
        <f t="shared" si="23"/>
        <v>21.894977168949772</v>
      </c>
    </row>
    <row r="569" spans="1:15" outlineLevel="1" x14ac:dyDescent="0.25">
      <c r="A569" s="3" t="s">
        <v>1078</v>
      </c>
      <c r="E569" s="2"/>
      <c r="F569" s="32" t="s">
        <v>1159</v>
      </c>
      <c r="G569" s="2"/>
      <c r="H569" s="28">
        <f>SUBTOTAL(9,H568:H568)</f>
        <v>24</v>
      </c>
      <c r="I569" s="28">
        <f>SUBTOTAL(9,I568:I568)</f>
        <v>114</v>
      </c>
      <c r="J569" s="28">
        <f>SUBTOTAL(9,J568:J568)</f>
        <v>1918</v>
      </c>
      <c r="K569" s="28">
        <f>SUBTOTAL(9,K568:K568)</f>
        <v>929</v>
      </c>
      <c r="L569" s="28">
        <f>SUBTOTAL(9,L568:L568)</f>
        <v>0</v>
      </c>
      <c r="M569" s="29">
        <f t="shared" si="21"/>
        <v>5.2547945205479456</v>
      </c>
      <c r="N569" s="29">
        <f t="shared" si="22"/>
        <v>16.82456140350877</v>
      </c>
      <c r="O569" s="29">
        <f t="shared" si="23"/>
        <v>21.894977168949772</v>
      </c>
    </row>
    <row r="570" spans="1:15" outlineLevel="1" x14ac:dyDescent="0.25">
      <c r="A570" s="3"/>
      <c r="B570" s="19" t="str">
        <f>CONCATENATE("COUNTY - ",A571)</f>
        <v>COUNTY - MADISON</v>
      </c>
      <c r="D570" s="3" t="s">
        <v>4</v>
      </c>
      <c r="E570" s="2"/>
      <c r="F570" s="32"/>
      <c r="G570" s="2"/>
      <c r="H570" s="13"/>
      <c r="I570" s="13"/>
      <c r="J570" s="13"/>
      <c r="K570" s="13"/>
      <c r="L570" s="13"/>
    </row>
    <row r="571" spans="1:15" outlineLevel="2" x14ac:dyDescent="0.25">
      <c r="A571" s="1" t="s">
        <v>660</v>
      </c>
      <c r="B571" s="1" t="s">
        <v>661</v>
      </c>
      <c r="C571" s="1" t="s">
        <v>662</v>
      </c>
      <c r="E571" s="2" t="s">
        <v>1162</v>
      </c>
      <c r="F571" s="32"/>
      <c r="G571" s="2">
        <v>365</v>
      </c>
      <c r="H571" s="13">
        <v>15</v>
      </c>
      <c r="I571" s="13">
        <v>165</v>
      </c>
      <c r="J571" s="13">
        <v>2504</v>
      </c>
      <c r="K571" s="13">
        <v>2258</v>
      </c>
      <c r="L571" s="13">
        <v>0</v>
      </c>
      <c r="M571" s="12">
        <f t="shared" si="21"/>
        <v>6.86027397260274</v>
      </c>
      <c r="N571" s="12">
        <f t="shared" si="22"/>
        <v>15.175757575757576</v>
      </c>
      <c r="O571" s="12">
        <f t="shared" si="23"/>
        <v>45.735159817351601</v>
      </c>
    </row>
    <row r="572" spans="1:15" outlineLevel="1" x14ac:dyDescent="0.25">
      <c r="A572" s="3" t="s">
        <v>1079</v>
      </c>
      <c r="E572" s="2"/>
      <c r="F572" s="32" t="s">
        <v>1159</v>
      </c>
      <c r="G572" s="2"/>
      <c r="H572" s="28">
        <f>SUBTOTAL(9,H571:H571)</f>
        <v>15</v>
      </c>
      <c r="I572" s="28">
        <f>SUBTOTAL(9,I571:I571)</f>
        <v>165</v>
      </c>
      <c r="J572" s="28">
        <f>SUBTOTAL(9,J571:J571)</f>
        <v>2504</v>
      </c>
      <c r="K572" s="28">
        <f>SUBTOTAL(9,K571:K571)</f>
        <v>2258</v>
      </c>
      <c r="L572" s="28">
        <f>SUBTOTAL(9,L571:L571)</f>
        <v>0</v>
      </c>
      <c r="M572" s="29">
        <f t="shared" si="21"/>
        <v>6.86027397260274</v>
      </c>
      <c r="N572" s="29">
        <f t="shared" si="22"/>
        <v>15.175757575757576</v>
      </c>
      <c r="O572" s="29">
        <f t="shared" si="23"/>
        <v>45.735159817351601</v>
      </c>
    </row>
    <row r="573" spans="1:15" outlineLevel="1" x14ac:dyDescent="0.25">
      <c r="A573" s="3"/>
      <c r="B573" s="19" t="str">
        <f>CONCATENATE("COUNTY - ",A574)</f>
        <v>COUNTY - MARTIN</v>
      </c>
      <c r="D573" s="3" t="s">
        <v>4</v>
      </c>
      <c r="E573" s="2"/>
      <c r="F573" s="32"/>
      <c r="G573" s="2"/>
      <c r="H573" s="13"/>
      <c r="I573" s="13"/>
      <c r="J573" s="13"/>
      <c r="K573" s="13"/>
      <c r="L573" s="13"/>
    </row>
    <row r="574" spans="1:15" outlineLevel="2" x14ac:dyDescent="0.25">
      <c r="A574" s="1" t="s">
        <v>663</v>
      </c>
      <c r="B574" s="1" t="s">
        <v>664</v>
      </c>
      <c r="C574" s="1" t="s">
        <v>665</v>
      </c>
      <c r="E574" s="2" t="s">
        <v>1161</v>
      </c>
      <c r="F574" s="32"/>
      <c r="G574" s="2">
        <v>365</v>
      </c>
      <c r="H574" s="13">
        <v>18</v>
      </c>
      <c r="I574" s="13">
        <v>205</v>
      </c>
      <c r="J574" s="13">
        <v>1240</v>
      </c>
      <c r="K574" s="13">
        <v>646</v>
      </c>
      <c r="L574" s="13">
        <v>12</v>
      </c>
      <c r="M574" s="12">
        <f t="shared" si="21"/>
        <v>3.3972602739726026</v>
      </c>
      <c r="N574" s="12">
        <f t="shared" si="22"/>
        <v>6.0487804878048781</v>
      </c>
      <c r="O574" s="12">
        <f t="shared" si="23"/>
        <v>18.87366818873668</v>
      </c>
    </row>
    <row r="575" spans="1:15" outlineLevel="1" x14ac:dyDescent="0.25">
      <c r="A575" s="3" t="s">
        <v>1080</v>
      </c>
      <c r="E575" s="2"/>
      <c r="F575" s="32" t="s">
        <v>1159</v>
      </c>
      <c r="G575" s="2"/>
      <c r="H575" s="28">
        <f>SUBTOTAL(9,H574:H574)</f>
        <v>18</v>
      </c>
      <c r="I575" s="28">
        <f>SUBTOTAL(9,I574:I574)</f>
        <v>205</v>
      </c>
      <c r="J575" s="28">
        <f>SUBTOTAL(9,J574:J574)</f>
        <v>1240</v>
      </c>
      <c r="K575" s="28">
        <f>SUBTOTAL(9,K574:K574)</f>
        <v>646</v>
      </c>
      <c r="L575" s="28">
        <f>SUBTOTAL(9,L574:L574)</f>
        <v>12</v>
      </c>
      <c r="M575" s="29">
        <f t="shared" si="21"/>
        <v>3.3972602739726026</v>
      </c>
      <c r="N575" s="29">
        <f t="shared" si="22"/>
        <v>6.0487804878048781</v>
      </c>
      <c r="O575" s="29">
        <f t="shared" si="23"/>
        <v>18.87366818873668</v>
      </c>
    </row>
    <row r="576" spans="1:15" outlineLevel="1" x14ac:dyDescent="0.25">
      <c r="A576" s="3"/>
      <c r="B576" s="19" t="str">
        <f>CONCATENATE("COUNTY - ",A577)</f>
        <v>COUNTY - MATAGORDA</v>
      </c>
      <c r="D576" s="3" t="s">
        <v>4</v>
      </c>
      <c r="E576" s="2"/>
      <c r="F576" s="32"/>
      <c r="G576" s="2"/>
      <c r="H576" s="13"/>
      <c r="I576" s="13"/>
      <c r="J576" s="13"/>
      <c r="K576" s="13"/>
      <c r="L576" s="13"/>
    </row>
    <row r="577" spans="1:15" outlineLevel="2" x14ac:dyDescent="0.25">
      <c r="A577" s="1" t="s">
        <v>666</v>
      </c>
      <c r="B577" s="1" t="s">
        <v>667</v>
      </c>
      <c r="C577" s="1" t="s">
        <v>668</v>
      </c>
      <c r="E577" s="2" t="s">
        <v>1161</v>
      </c>
      <c r="F577" s="32"/>
      <c r="G577" s="2">
        <v>365</v>
      </c>
      <c r="H577" s="13">
        <v>46</v>
      </c>
      <c r="I577" s="13">
        <v>1602</v>
      </c>
      <c r="J577" s="13">
        <v>4716</v>
      </c>
      <c r="K577" s="13">
        <v>2759</v>
      </c>
      <c r="L577" s="13">
        <v>617</v>
      </c>
      <c r="M577" s="12">
        <f t="shared" si="21"/>
        <v>12.920547945205479</v>
      </c>
      <c r="N577" s="12">
        <f t="shared" si="22"/>
        <v>2.9438202247191012</v>
      </c>
      <c r="O577" s="12">
        <f t="shared" si="23"/>
        <v>28.088147706968432</v>
      </c>
    </row>
    <row r="578" spans="1:15" outlineLevel="2" x14ac:dyDescent="0.25">
      <c r="A578" s="1" t="s">
        <v>666</v>
      </c>
      <c r="B578" s="1" t="s">
        <v>669</v>
      </c>
      <c r="C578" s="1" t="s">
        <v>670</v>
      </c>
      <c r="E578" s="2" t="s">
        <v>1162</v>
      </c>
      <c r="F578" s="32"/>
      <c r="G578" s="2">
        <v>365</v>
      </c>
      <c r="H578" s="13">
        <v>15</v>
      </c>
      <c r="I578" s="13">
        <v>143</v>
      </c>
      <c r="J578" s="13">
        <v>1272</v>
      </c>
      <c r="K578" s="13">
        <v>1135</v>
      </c>
      <c r="L578" s="13">
        <v>3</v>
      </c>
      <c r="M578" s="12">
        <f t="shared" si="21"/>
        <v>3.484931506849315</v>
      </c>
      <c r="N578" s="12">
        <f t="shared" si="22"/>
        <v>8.895104895104895</v>
      </c>
      <c r="O578" s="12">
        <f t="shared" si="23"/>
        <v>23.232876712328768</v>
      </c>
    </row>
    <row r="579" spans="1:15" outlineLevel="1" x14ac:dyDescent="0.25">
      <c r="A579" s="3" t="s">
        <v>1081</v>
      </c>
      <c r="E579" s="2"/>
      <c r="F579" s="32" t="s">
        <v>1159</v>
      </c>
      <c r="G579" s="2"/>
      <c r="H579" s="28">
        <f>SUBTOTAL(9,H577:H578)</f>
        <v>61</v>
      </c>
      <c r="I579" s="28">
        <f>SUBTOTAL(9,I577:I578)</f>
        <v>1745</v>
      </c>
      <c r="J579" s="28">
        <f>SUBTOTAL(9,J577:J578)</f>
        <v>5988</v>
      </c>
      <c r="K579" s="28">
        <f>SUBTOTAL(9,K577:K578)</f>
        <v>3894</v>
      </c>
      <c r="L579" s="28">
        <f>SUBTOTAL(9,L577:L578)</f>
        <v>620</v>
      </c>
      <c r="M579" s="29">
        <f t="shared" si="21"/>
        <v>16.405479452054795</v>
      </c>
      <c r="N579" s="29">
        <f t="shared" si="22"/>
        <v>3.4315186246418339</v>
      </c>
      <c r="O579" s="29">
        <f t="shared" si="23"/>
        <v>26.894228609925889</v>
      </c>
    </row>
    <row r="580" spans="1:15" outlineLevel="1" x14ac:dyDescent="0.25">
      <c r="A580" s="3"/>
      <c r="B580" s="19" t="str">
        <f>CONCATENATE("COUNTY - ",A581)</f>
        <v>COUNTY - MAVERICK</v>
      </c>
      <c r="D580" s="3" t="s">
        <v>4</v>
      </c>
      <c r="E580" s="2"/>
      <c r="F580" s="32"/>
      <c r="G580" s="2"/>
      <c r="H580" s="13"/>
      <c r="I580" s="13"/>
      <c r="J580" s="13"/>
      <c r="K580" s="13"/>
      <c r="L580" s="13"/>
    </row>
    <row r="581" spans="1:15" outlineLevel="2" x14ac:dyDescent="0.25">
      <c r="A581" s="1" t="s">
        <v>671</v>
      </c>
      <c r="B581" s="1" t="s">
        <v>672</v>
      </c>
      <c r="C581" s="1" t="s">
        <v>673</v>
      </c>
      <c r="E581" s="2" t="s">
        <v>1163</v>
      </c>
      <c r="F581" s="32"/>
      <c r="G581" s="2">
        <v>365</v>
      </c>
      <c r="H581" s="13">
        <v>60</v>
      </c>
      <c r="I581" s="13">
        <v>4109</v>
      </c>
      <c r="J581" s="13">
        <v>14155</v>
      </c>
      <c r="K581" s="13">
        <v>7560</v>
      </c>
      <c r="L581" s="13">
        <v>2106</v>
      </c>
      <c r="M581" s="12">
        <f t="shared" si="21"/>
        <v>38.780821917808218</v>
      </c>
      <c r="N581" s="12">
        <f t="shared" si="22"/>
        <v>3.4448770990508639</v>
      </c>
      <c r="O581" s="12">
        <f t="shared" si="23"/>
        <v>64.634703196347033</v>
      </c>
    </row>
    <row r="582" spans="1:15" outlineLevel="2" x14ac:dyDescent="0.25">
      <c r="A582" s="1" t="s">
        <v>671</v>
      </c>
      <c r="B582" s="1" t="s">
        <v>674</v>
      </c>
      <c r="C582" s="1" t="s">
        <v>673</v>
      </c>
      <c r="E582" s="2" t="s">
        <v>1163</v>
      </c>
      <c r="F582" s="32"/>
      <c r="G582" s="2">
        <v>365</v>
      </c>
      <c r="H582" s="13">
        <v>2</v>
      </c>
      <c r="I582" s="13">
        <v>1</v>
      </c>
      <c r="J582" s="13">
        <v>1</v>
      </c>
      <c r="K582" s="13">
        <v>0</v>
      </c>
      <c r="L582" s="13">
        <v>0</v>
      </c>
      <c r="M582" s="12">
        <f t="shared" si="21"/>
        <v>2.7397260273972603E-3</v>
      </c>
      <c r="N582" s="12">
        <f t="shared" si="22"/>
        <v>1</v>
      </c>
      <c r="O582" s="12">
        <f t="shared" si="23"/>
        <v>0.13698630136986301</v>
      </c>
    </row>
    <row r="583" spans="1:15" outlineLevel="1" x14ac:dyDescent="0.25">
      <c r="A583" s="3" t="s">
        <v>1082</v>
      </c>
      <c r="E583" s="2"/>
      <c r="F583" s="32" t="s">
        <v>1159</v>
      </c>
      <c r="G583" s="2"/>
      <c r="H583" s="28">
        <f>SUBTOTAL(9,H581:H582)</f>
        <v>62</v>
      </c>
      <c r="I583" s="28">
        <f>SUBTOTAL(9,I581:I582)</f>
        <v>4110</v>
      </c>
      <c r="J583" s="28">
        <f>SUBTOTAL(9,J581:J582)</f>
        <v>14156</v>
      </c>
      <c r="K583" s="28">
        <f>SUBTOTAL(9,K581:K582)</f>
        <v>7560</v>
      </c>
      <c r="L583" s="28">
        <f>SUBTOTAL(9,L581:L582)</f>
        <v>2106</v>
      </c>
      <c r="M583" s="29">
        <f t="shared" si="21"/>
        <v>38.783561643835618</v>
      </c>
      <c r="N583" s="29">
        <f t="shared" si="22"/>
        <v>3.4442822384428222</v>
      </c>
      <c r="O583" s="29">
        <f t="shared" si="23"/>
        <v>62.554131683605839</v>
      </c>
    </row>
    <row r="584" spans="1:15" outlineLevel="1" x14ac:dyDescent="0.25">
      <c r="A584" s="3"/>
      <c r="B584" s="19" t="str">
        <f>CONCATENATE("COUNTY - ",A585)</f>
        <v>COUNTY - MCCULLOCH</v>
      </c>
      <c r="D584" s="3" t="s">
        <v>4</v>
      </c>
      <c r="E584" s="2"/>
      <c r="F584" s="32"/>
      <c r="G584" s="2"/>
      <c r="H584" s="13"/>
      <c r="I584" s="13"/>
      <c r="J584" s="13"/>
      <c r="K584" s="13"/>
      <c r="L584" s="13"/>
    </row>
    <row r="585" spans="1:15" outlineLevel="2" x14ac:dyDescent="0.25">
      <c r="A585" s="1" t="s">
        <v>652</v>
      </c>
      <c r="B585" s="1" t="s">
        <v>653</v>
      </c>
      <c r="C585" s="1" t="s">
        <v>654</v>
      </c>
      <c r="E585" s="2" t="s">
        <v>1162</v>
      </c>
      <c r="F585" s="32"/>
      <c r="G585" s="2">
        <v>365</v>
      </c>
      <c r="H585" s="13">
        <v>14</v>
      </c>
      <c r="I585" s="13">
        <v>193</v>
      </c>
      <c r="J585" s="13">
        <v>809</v>
      </c>
      <c r="K585" s="13">
        <v>481</v>
      </c>
      <c r="L585" s="13">
        <v>0</v>
      </c>
      <c r="M585" s="12">
        <f t="shared" si="21"/>
        <v>2.2164383561643834</v>
      </c>
      <c r="N585" s="12">
        <f t="shared" si="22"/>
        <v>4.1917098445595853</v>
      </c>
      <c r="O585" s="12">
        <f t="shared" si="23"/>
        <v>15.831702544031309</v>
      </c>
    </row>
    <row r="586" spans="1:15" outlineLevel="1" x14ac:dyDescent="0.25">
      <c r="A586" s="3" t="s">
        <v>1083</v>
      </c>
      <c r="E586" s="2"/>
      <c r="F586" s="32" t="s">
        <v>1159</v>
      </c>
      <c r="G586" s="2"/>
      <c r="H586" s="28">
        <f>SUBTOTAL(9,H585:H585)</f>
        <v>14</v>
      </c>
      <c r="I586" s="28">
        <f>SUBTOTAL(9,I585:I585)</f>
        <v>193</v>
      </c>
      <c r="J586" s="28">
        <f>SUBTOTAL(9,J585:J585)</f>
        <v>809</v>
      </c>
      <c r="K586" s="28">
        <f>SUBTOTAL(9,K585:K585)</f>
        <v>481</v>
      </c>
      <c r="L586" s="28">
        <f>SUBTOTAL(9,L585:L585)</f>
        <v>0</v>
      </c>
      <c r="M586" s="29">
        <f t="shared" si="21"/>
        <v>2.2164383561643834</v>
      </c>
      <c r="N586" s="29">
        <f t="shared" si="22"/>
        <v>4.1917098445595853</v>
      </c>
      <c r="O586" s="29">
        <f t="shared" si="23"/>
        <v>15.831702544031309</v>
      </c>
    </row>
    <row r="587" spans="1:15" outlineLevel="1" x14ac:dyDescent="0.25">
      <c r="A587" s="3"/>
      <c r="B587" s="19" t="str">
        <f>CONCATENATE("COUNTY - ",A588)</f>
        <v>COUNTY - MCLENNAN</v>
      </c>
      <c r="D587" s="3" t="s">
        <v>6</v>
      </c>
      <c r="E587" s="2"/>
      <c r="F587" s="32"/>
      <c r="G587" s="2"/>
      <c r="H587" s="13"/>
      <c r="I587" s="13"/>
      <c r="J587" s="13"/>
      <c r="K587" s="13"/>
      <c r="L587" s="13"/>
    </row>
    <row r="588" spans="1:15" outlineLevel="2" x14ac:dyDescent="0.25">
      <c r="A588" s="1" t="s">
        <v>49</v>
      </c>
      <c r="B588" s="1" t="s">
        <v>657</v>
      </c>
      <c r="C588" s="1" t="s">
        <v>656</v>
      </c>
      <c r="E588" s="2" t="s">
        <v>1162</v>
      </c>
      <c r="F588" s="32"/>
      <c r="G588" s="2">
        <v>365</v>
      </c>
      <c r="H588" s="13">
        <v>285</v>
      </c>
      <c r="I588" s="13">
        <v>14011</v>
      </c>
      <c r="J588" s="13">
        <v>63911</v>
      </c>
      <c r="K588" s="13">
        <v>35095</v>
      </c>
      <c r="L588" s="13">
        <v>7049</v>
      </c>
      <c r="M588" s="12">
        <f t="shared" si="21"/>
        <v>175.09863013698629</v>
      </c>
      <c r="N588" s="12">
        <f t="shared" si="22"/>
        <v>4.5614874027549783</v>
      </c>
      <c r="O588" s="12">
        <f t="shared" si="23"/>
        <v>61.438115837539051</v>
      </c>
    </row>
    <row r="589" spans="1:15" outlineLevel="2" x14ac:dyDescent="0.25">
      <c r="A589" s="1" t="s">
        <v>49</v>
      </c>
      <c r="B589" s="1" t="s">
        <v>655</v>
      </c>
      <c r="C589" s="1" t="s">
        <v>656</v>
      </c>
      <c r="E589" s="2" t="s">
        <v>1162</v>
      </c>
      <c r="F589" s="32"/>
      <c r="G589" s="2">
        <v>365</v>
      </c>
      <c r="H589" s="13">
        <v>260</v>
      </c>
      <c r="I589" s="13">
        <v>16417</v>
      </c>
      <c r="J589" s="13">
        <v>72043</v>
      </c>
      <c r="K589" s="13">
        <v>33885</v>
      </c>
      <c r="L589" s="13">
        <v>13415</v>
      </c>
      <c r="M589" s="12">
        <f t="shared" si="21"/>
        <v>197.37808219178083</v>
      </c>
      <c r="N589" s="12">
        <f t="shared" si="22"/>
        <v>4.388316988487543</v>
      </c>
      <c r="O589" s="12">
        <f t="shared" si="23"/>
        <v>75.914646996838783</v>
      </c>
    </row>
    <row r="590" spans="1:15" outlineLevel="2" x14ac:dyDescent="0.25">
      <c r="A590" s="1" t="s">
        <v>49</v>
      </c>
      <c r="B590" s="1" t="s">
        <v>658</v>
      </c>
      <c r="C590" s="1" t="s">
        <v>659</v>
      </c>
      <c r="E590" s="2" t="s">
        <v>1163</v>
      </c>
      <c r="F590" s="32"/>
      <c r="G590" s="2">
        <v>365</v>
      </c>
      <c r="H590" s="13">
        <v>40</v>
      </c>
      <c r="I590" s="13">
        <v>1027</v>
      </c>
      <c r="J590" s="13">
        <v>12235</v>
      </c>
      <c r="K590" s="13">
        <v>10875</v>
      </c>
      <c r="L590" s="13">
        <v>63</v>
      </c>
      <c r="M590" s="12">
        <f t="shared" si="21"/>
        <v>33.520547945205479</v>
      </c>
      <c r="N590" s="12">
        <f t="shared" si="22"/>
        <v>11.91333982473223</v>
      </c>
      <c r="O590" s="12">
        <f t="shared" si="23"/>
        <v>83.80136986301369</v>
      </c>
    </row>
    <row r="591" spans="1:15" outlineLevel="1" x14ac:dyDescent="0.25">
      <c r="A591" s="3" t="s">
        <v>1084</v>
      </c>
      <c r="E591" s="2"/>
      <c r="F591" s="32" t="s">
        <v>1159</v>
      </c>
      <c r="G591" s="2"/>
      <c r="H591" s="28">
        <f>SUBTOTAL(9,H588:H590)</f>
        <v>585</v>
      </c>
      <c r="I591" s="28">
        <f>SUBTOTAL(9,I588:I590)</f>
        <v>31455</v>
      </c>
      <c r="J591" s="28">
        <f>SUBTOTAL(9,J588:J590)</f>
        <v>148189</v>
      </c>
      <c r="K591" s="28">
        <f>SUBTOTAL(9,K588:K590)</f>
        <v>79855</v>
      </c>
      <c r="L591" s="28">
        <f>SUBTOTAL(9,L588:L590)</f>
        <v>20527</v>
      </c>
      <c r="M591" s="29">
        <f t="shared" si="21"/>
        <v>405.99726027397259</v>
      </c>
      <c r="N591" s="29">
        <f t="shared" si="22"/>
        <v>4.711142902559212</v>
      </c>
      <c r="O591" s="29">
        <f t="shared" si="23"/>
        <v>69.401241072473951</v>
      </c>
    </row>
    <row r="592" spans="1:15" outlineLevel="1" x14ac:dyDescent="0.25">
      <c r="A592" s="3"/>
      <c r="B592" s="19" t="str">
        <f>CONCATENATE("COUNTY - ",A593)</f>
        <v>COUNTY - MEDINA</v>
      </c>
      <c r="D592" s="3" t="s">
        <v>6</v>
      </c>
      <c r="E592" s="2"/>
      <c r="F592" s="32"/>
      <c r="G592" s="2"/>
      <c r="H592" s="13"/>
      <c r="I592" s="13"/>
      <c r="J592" s="13"/>
      <c r="K592" s="13"/>
      <c r="L592" s="13"/>
    </row>
    <row r="593" spans="1:15" outlineLevel="2" x14ac:dyDescent="0.25">
      <c r="A593" s="1" t="s">
        <v>675</v>
      </c>
      <c r="B593" s="1" t="s">
        <v>676</v>
      </c>
      <c r="C593" s="1" t="s">
        <v>677</v>
      </c>
      <c r="E593" s="2" t="s">
        <v>1161</v>
      </c>
      <c r="F593" s="32"/>
      <c r="G593" s="2">
        <v>365</v>
      </c>
      <c r="H593" s="13">
        <v>25</v>
      </c>
      <c r="I593" s="13">
        <v>676</v>
      </c>
      <c r="J593" s="13">
        <v>3530</v>
      </c>
      <c r="K593" s="13">
        <v>2783</v>
      </c>
      <c r="L593" s="13">
        <v>257</v>
      </c>
      <c r="M593" s="12">
        <f t="shared" si="21"/>
        <v>9.6712328767123292</v>
      </c>
      <c r="N593" s="12">
        <f t="shared" si="22"/>
        <v>5.22189349112426</v>
      </c>
      <c r="O593" s="12">
        <f t="shared" si="23"/>
        <v>38.684931506849317</v>
      </c>
    </row>
    <row r="594" spans="1:15" outlineLevel="1" x14ac:dyDescent="0.25">
      <c r="A594" s="3" t="s">
        <v>1085</v>
      </c>
      <c r="E594" s="2"/>
      <c r="F594" s="32" t="s">
        <v>1159</v>
      </c>
      <c r="G594" s="2"/>
      <c r="H594" s="28">
        <f>SUBTOTAL(9,H593:H593)</f>
        <v>25</v>
      </c>
      <c r="I594" s="28">
        <f>SUBTOTAL(9,I593:I593)</f>
        <v>676</v>
      </c>
      <c r="J594" s="28">
        <f>SUBTOTAL(9,J593:J593)</f>
        <v>3530</v>
      </c>
      <c r="K594" s="28">
        <f>SUBTOTAL(9,K593:K593)</f>
        <v>2783</v>
      </c>
      <c r="L594" s="28">
        <f>SUBTOTAL(9,L593:L593)</f>
        <v>257</v>
      </c>
      <c r="M594" s="29">
        <f t="shared" si="21"/>
        <v>9.6712328767123292</v>
      </c>
      <c r="N594" s="29">
        <f t="shared" si="22"/>
        <v>5.22189349112426</v>
      </c>
      <c r="O594" s="29">
        <f t="shared" si="23"/>
        <v>38.684931506849317</v>
      </c>
    </row>
    <row r="595" spans="1:15" outlineLevel="1" x14ac:dyDescent="0.25">
      <c r="A595" s="3"/>
      <c r="B595" s="19" t="str">
        <f>CONCATENATE("COUNTY - ",A596)</f>
        <v>COUNTY - MIDLAND</v>
      </c>
      <c r="D595" s="3" t="s">
        <v>6</v>
      </c>
      <c r="E595" s="2"/>
      <c r="F595" s="32"/>
      <c r="G595" s="2"/>
      <c r="H595" s="13"/>
      <c r="I595" s="13"/>
      <c r="J595" s="13"/>
      <c r="K595" s="13"/>
      <c r="L595" s="13"/>
    </row>
    <row r="596" spans="1:15" outlineLevel="2" x14ac:dyDescent="0.25">
      <c r="A596" s="1" t="s">
        <v>50</v>
      </c>
      <c r="B596" s="1" t="s">
        <v>679</v>
      </c>
      <c r="C596" s="1" t="s">
        <v>51</v>
      </c>
      <c r="E596" s="2" t="s">
        <v>1163</v>
      </c>
      <c r="F596" s="32"/>
      <c r="G596" s="2">
        <v>365</v>
      </c>
      <c r="H596" s="13">
        <v>85</v>
      </c>
      <c r="I596" s="13">
        <v>2223</v>
      </c>
      <c r="J596" s="13">
        <v>27451</v>
      </c>
      <c r="K596" s="13">
        <v>21139</v>
      </c>
      <c r="L596" s="13">
        <v>518</v>
      </c>
      <c r="M596" s="12">
        <f t="shared" si="21"/>
        <v>75.208219178082189</v>
      </c>
      <c r="N596" s="12">
        <f t="shared" si="22"/>
        <v>12.348627980206928</v>
      </c>
      <c r="O596" s="12">
        <f t="shared" si="23"/>
        <v>88.480257856567277</v>
      </c>
    </row>
    <row r="597" spans="1:15" outlineLevel="2" x14ac:dyDescent="0.25">
      <c r="A597" s="1" t="s">
        <v>50</v>
      </c>
      <c r="B597" s="1" t="s">
        <v>678</v>
      </c>
      <c r="C597" s="1" t="s">
        <v>51</v>
      </c>
      <c r="E597" s="2" t="s">
        <v>1161</v>
      </c>
      <c r="F597" s="32"/>
      <c r="G597" s="2">
        <v>365</v>
      </c>
      <c r="H597" s="13">
        <v>300</v>
      </c>
      <c r="I597" s="13">
        <v>11882</v>
      </c>
      <c r="J597" s="13">
        <v>52966</v>
      </c>
      <c r="K597" s="13">
        <v>22061</v>
      </c>
      <c r="L597" s="13">
        <v>8668</v>
      </c>
      <c r="M597" s="12">
        <f t="shared" si="21"/>
        <v>145.1123287671233</v>
      </c>
      <c r="N597" s="12">
        <f t="shared" si="22"/>
        <v>4.4576670594176067</v>
      </c>
      <c r="O597" s="12">
        <f t="shared" si="23"/>
        <v>48.370776255707767</v>
      </c>
    </row>
    <row r="598" spans="1:15" outlineLevel="1" x14ac:dyDescent="0.25">
      <c r="A598" s="3" t="s">
        <v>1086</v>
      </c>
      <c r="E598" s="2"/>
      <c r="F598" s="32" t="s">
        <v>1159</v>
      </c>
      <c r="G598" s="2"/>
      <c r="H598" s="28">
        <f>SUBTOTAL(9,H596:H597)</f>
        <v>385</v>
      </c>
      <c r="I598" s="28">
        <f>SUBTOTAL(9,I596:I597)</f>
        <v>14105</v>
      </c>
      <c r="J598" s="28">
        <f>SUBTOTAL(9,J596:J597)</f>
        <v>80417</v>
      </c>
      <c r="K598" s="28">
        <f>SUBTOTAL(9,K596:K597)</f>
        <v>43200</v>
      </c>
      <c r="L598" s="28">
        <f>SUBTOTAL(9,L596:L597)</f>
        <v>9186</v>
      </c>
      <c r="M598" s="29">
        <f t="shared" si="21"/>
        <v>220.32054794520548</v>
      </c>
      <c r="N598" s="29">
        <f t="shared" si="22"/>
        <v>5.7013115916341723</v>
      </c>
      <c r="O598" s="29">
        <f t="shared" si="23"/>
        <v>57.226116349404023</v>
      </c>
    </row>
    <row r="599" spans="1:15" outlineLevel="1" x14ac:dyDescent="0.25">
      <c r="A599" s="3"/>
      <c r="B599" s="19" t="str">
        <f>CONCATENATE("COUNTY - ",A600)</f>
        <v>COUNTY - MITCHELL</v>
      </c>
      <c r="D599" s="3" t="s">
        <v>4</v>
      </c>
      <c r="E599" s="2"/>
      <c r="F599" s="32"/>
      <c r="G599" s="2"/>
      <c r="H599" s="13"/>
      <c r="I599" s="13"/>
      <c r="J599" s="13"/>
      <c r="K599" s="13"/>
      <c r="L599" s="13"/>
    </row>
    <row r="600" spans="1:15" outlineLevel="2" x14ac:dyDescent="0.25">
      <c r="A600" s="1" t="s">
        <v>680</v>
      </c>
      <c r="B600" s="1" t="s">
        <v>681</v>
      </c>
      <c r="C600" s="1" t="s">
        <v>682</v>
      </c>
      <c r="E600" s="2" t="s">
        <v>1161</v>
      </c>
      <c r="F600" s="32"/>
      <c r="G600" s="2">
        <v>365</v>
      </c>
      <c r="H600" s="13">
        <v>17</v>
      </c>
      <c r="I600" s="13">
        <v>207</v>
      </c>
      <c r="J600" s="13">
        <v>1397</v>
      </c>
      <c r="K600" s="13">
        <v>1159</v>
      </c>
      <c r="L600" s="13">
        <v>47</v>
      </c>
      <c r="M600" s="12">
        <f t="shared" si="21"/>
        <v>3.8273972602739725</v>
      </c>
      <c r="N600" s="12">
        <f t="shared" si="22"/>
        <v>6.7487922705314007</v>
      </c>
      <c r="O600" s="12">
        <f t="shared" si="23"/>
        <v>22.514101531023368</v>
      </c>
    </row>
    <row r="601" spans="1:15" outlineLevel="1" x14ac:dyDescent="0.25">
      <c r="A601" s="3" t="s">
        <v>1087</v>
      </c>
      <c r="E601" s="2"/>
      <c r="F601" s="32" t="s">
        <v>1159</v>
      </c>
      <c r="G601" s="2"/>
      <c r="H601" s="28">
        <f>SUBTOTAL(9,H600:H600)</f>
        <v>17</v>
      </c>
      <c r="I601" s="28">
        <f>SUBTOTAL(9,I600:I600)</f>
        <v>207</v>
      </c>
      <c r="J601" s="28">
        <f>SUBTOTAL(9,J600:J600)</f>
        <v>1397</v>
      </c>
      <c r="K601" s="28">
        <f>SUBTOTAL(9,K600:K600)</f>
        <v>1159</v>
      </c>
      <c r="L601" s="28">
        <f>SUBTOTAL(9,L600:L600)</f>
        <v>47</v>
      </c>
      <c r="M601" s="29">
        <f t="shared" si="21"/>
        <v>3.8273972602739725</v>
      </c>
      <c r="N601" s="29">
        <f t="shared" si="22"/>
        <v>6.7487922705314007</v>
      </c>
      <c r="O601" s="29">
        <f t="shared" si="23"/>
        <v>22.514101531023368</v>
      </c>
    </row>
    <row r="602" spans="1:15" outlineLevel="1" x14ac:dyDescent="0.25">
      <c r="A602" s="3"/>
      <c r="B602" s="19" t="str">
        <f>CONCATENATE("COUNTY - ",A603)</f>
        <v>COUNTY - MONTAGUE</v>
      </c>
      <c r="D602" s="3" t="s">
        <v>4</v>
      </c>
      <c r="E602" s="2"/>
      <c r="F602" s="32"/>
      <c r="G602" s="2"/>
      <c r="H602" s="13"/>
      <c r="I602" s="13"/>
      <c r="J602" s="13"/>
      <c r="K602" s="13"/>
      <c r="L602" s="13"/>
    </row>
    <row r="603" spans="1:15" outlineLevel="2" x14ac:dyDescent="0.25">
      <c r="A603" s="1" t="s">
        <v>683</v>
      </c>
      <c r="B603" s="1" t="s">
        <v>684</v>
      </c>
      <c r="C603" s="1" t="s">
        <v>685</v>
      </c>
      <c r="E603" s="2" t="s">
        <v>1161</v>
      </c>
      <c r="F603" s="32"/>
      <c r="G603" s="2">
        <v>365</v>
      </c>
      <c r="H603" s="13">
        <v>18</v>
      </c>
      <c r="I603" s="13">
        <v>354</v>
      </c>
      <c r="J603" s="13">
        <v>1261</v>
      </c>
      <c r="K603" s="13">
        <v>787</v>
      </c>
      <c r="L603" s="13">
        <v>0</v>
      </c>
      <c r="M603" s="12">
        <f t="shared" si="21"/>
        <v>3.4547945205479453</v>
      </c>
      <c r="N603" s="12">
        <f t="shared" si="22"/>
        <v>3.5621468926553672</v>
      </c>
      <c r="O603" s="12">
        <f t="shared" si="23"/>
        <v>19.19330289193303</v>
      </c>
    </row>
    <row r="604" spans="1:15" outlineLevel="1" x14ac:dyDescent="0.25">
      <c r="A604" s="3" t="s">
        <v>1088</v>
      </c>
      <c r="E604" s="2"/>
      <c r="F604" s="32" t="s">
        <v>1159</v>
      </c>
      <c r="G604" s="2"/>
      <c r="H604" s="28">
        <f>SUBTOTAL(9,H603:H603)</f>
        <v>18</v>
      </c>
      <c r="I604" s="28">
        <f>SUBTOTAL(9,I603:I603)</f>
        <v>354</v>
      </c>
      <c r="J604" s="28">
        <f>SUBTOTAL(9,J603:J603)</f>
        <v>1261</v>
      </c>
      <c r="K604" s="28">
        <f>SUBTOTAL(9,K603:K603)</f>
        <v>787</v>
      </c>
      <c r="L604" s="28">
        <f>SUBTOTAL(9,L603:L603)</f>
        <v>0</v>
      </c>
      <c r="M604" s="29">
        <f t="shared" si="21"/>
        <v>3.4547945205479453</v>
      </c>
      <c r="N604" s="29">
        <f t="shared" si="22"/>
        <v>3.5621468926553672</v>
      </c>
      <c r="O604" s="29">
        <f t="shared" si="23"/>
        <v>19.19330289193303</v>
      </c>
    </row>
    <row r="605" spans="1:15" outlineLevel="1" x14ac:dyDescent="0.25">
      <c r="A605" s="3"/>
      <c r="B605" s="19" t="str">
        <f>CONCATENATE("COUNTY - ",A606)</f>
        <v>COUNTY - MONTGOMERY</v>
      </c>
      <c r="D605" s="3" t="s">
        <v>6</v>
      </c>
      <c r="E605" s="2"/>
      <c r="F605" s="32"/>
      <c r="G605" s="2"/>
      <c r="H605" s="13"/>
      <c r="I605" s="13"/>
      <c r="J605" s="13"/>
      <c r="K605" s="13"/>
      <c r="L605" s="13"/>
    </row>
    <row r="606" spans="1:15" outlineLevel="2" x14ac:dyDescent="0.25">
      <c r="A606" s="1" t="s">
        <v>52</v>
      </c>
      <c r="B606" s="1" t="s">
        <v>696</v>
      </c>
      <c r="C606" s="1" t="s">
        <v>53</v>
      </c>
      <c r="E606" s="2" t="s">
        <v>1163</v>
      </c>
      <c r="F606" s="32"/>
      <c r="G606" s="2">
        <v>365</v>
      </c>
      <c r="H606" s="13">
        <v>30</v>
      </c>
      <c r="I606" s="13">
        <v>582</v>
      </c>
      <c r="J606" s="13">
        <v>4658</v>
      </c>
      <c r="K606" s="13">
        <v>2830</v>
      </c>
      <c r="L606" s="13">
        <v>163</v>
      </c>
      <c r="M606" s="12">
        <f t="shared" si="21"/>
        <v>12.761643835616438</v>
      </c>
      <c r="N606" s="12">
        <f t="shared" si="22"/>
        <v>8.0034364261168385</v>
      </c>
      <c r="O606" s="12">
        <f t="shared" si="23"/>
        <v>42.538812785388124</v>
      </c>
    </row>
    <row r="607" spans="1:15" outlineLevel="2" x14ac:dyDescent="0.25">
      <c r="A607" s="1" t="s">
        <v>52</v>
      </c>
      <c r="B607" s="1" t="s">
        <v>692</v>
      </c>
      <c r="C607" s="1" t="s">
        <v>53</v>
      </c>
      <c r="E607" s="2" t="s">
        <v>1163</v>
      </c>
      <c r="F607" s="32"/>
      <c r="G607" s="2">
        <v>365</v>
      </c>
      <c r="H607" s="13">
        <v>41</v>
      </c>
      <c r="I607" s="13">
        <v>403</v>
      </c>
      <c r="J607" s="13">
        <v>9534</v>
      </c>
      <c r="K607" s="13">
        <v>6081</v>
      </c>
      <c r="L607" s="13">
        <v>0</v>
      </c>
      <c r="M607" s="12">
        <f t="shared" si="21"/>
        <v>26.12054794520548</v>
      </c>
      <c r="N607" s="12">
        <f t="shared" si="22"/>
        <v>23.6575682382134</v>
      </c>
      <c r="O607" s="12">
        <f t="shared" si="23"/>
        <v>63.70865352489141</v>
      </c>
    </row>
    <row r="608" spans="1:15" outlineLevel="2" x14ac:dyDescent="0.25">
      <c r="A608" s="1" t="s">
        <v>52</v>
      </c>
      <c r="B608" s="1" t="s">
        <v>699</v>
      </c>
      <c r="C608" s="1" t="s">
        <v>39</v>
      </c>
      <c r="E608" s="2" t="s">
        <v>1163</v>
      </c>
      <c r="F608" s="32"/>
      <c r="G608" s="2">
        <v>365</v>
      </c>
      <c r="H608" s="13">
        <v>6</v>
      </c>
      <c r="I608" s="13">
        <v>149</v>
      </c>
      <c r="J608" s="13">
        <v>253</v>
      </c>
      <c r="K608" s="13">
        <v>94</v>
      </c>
      <c r="L608" s="13">
        <v>2</v>
      </c>
      <c r="M608" s="12">
        <f t="shared" si="21"/>
        <v>0.69315068493150689</v>
      </c>
      <c r="N608" s="12">
        <f t="shared" si="22"/>
        <v>1.6979865771812082</v>
      </c>
      <c r="O608" s="12">
        <f t="shared" si="23"/>
        <v>11.552511415525114</v>
      </c>
    </row>
    <row r="609" spans="1:15" outlineLevel="2" x14ac:dyDescent="0.25">
      <c r="A609" s="1" t="s">
        <v>52</v>
      </c>
      <c r="B609" s="1" t="s">
        <v>690</v>
      </c>
      <c r="C609" s="1" t="s">
        <v>53</v>
      </c>
      <c r="E609" s="2" t="s">
        <v>1163</v>
      </c>
      <c r="F609" s="32"/>
      <c r="G609" s="2">
        <v>365</v>
      </c>
      <c r="H609" s="13">
        <v>40</v>
      </c>
      <c r="I609" s="13">
        <v>861</v>
      </c>
      <c r="J609" s="13">
        <v>10624</v>
      </c>
      <c r="K609" s="13">
        <v>8885</v>
      </c>
      <c r="L609" s="13">
        <v>0</v>
      </c>
      <c r="M609" s="12">
        <f t="shared" si="21"/>
        <v>29.106849315068494</v>
      </c>
      <c r="N609" s="12">
        <f t="shared" si="22"/>
        <v>12.339140534262485</v>
      </c>
      <c r="O609" s="12">
        <f t="shared" si="23"/>
        <v>72.767123287671225</v>
      </c>
    </row>
    <row r="610" spans="1:15" outlineLevel="2" x14ac:dyDescent="0.25">
      <c r="A610" s="1" t="s">
        <v>52</v>
      </c>
      <c r="B610" s="1" t="s">
        <v>693</v>
      </c>
      <c r="C610" s="1" t="s">
        <v>694</v>
      </c>
      <c r="E610" s="2" t="s">
        <v>1163</v>
      </c>
      <c r="F610" s="32"/>
      <c r="G610" s="2">
        <v>365</v>
      </c>
      <c r="H610" s="13">
        <v>60</v>
      </c>
      <c r="I610" s="13">
        <v>1517</v>
      </c>
      <c r="J610" s="13">
        <v>18356</v>
      </c>
      <c r="K610" s="13">
        <v>16133</v>
      </c>
      <c r="L610" s="13">
        <v>0</v>
      </c>
      <c r="M610" s="12">
        <f t="shared" si="21"/>
        <v>50.290410958904111</v>
      </c>
      <c r="N610" s="12">
        <f t="shared" si="22"/>
        <v>12.100197758734344</v>
      </c>
      <c r="O610" s="12">
        <f t="shared" si="23"/>
        <v>83.817351598173516</v>
      </c>
    </row>
    <row r="611" spans="1:15" outlineLevel="2" x14ac:dyDescent="0.25">
      <c r="A611" s="1" t="s">
        <v>52</v>
      </c>
      <c r="B611" s="1" t="s">
        <v>686</v>
      </c>
      <c r="C611" s="1" t="s">
        <v>53</v>
      </c>
      <c r="E611" s="2" t="s">
        <v>1163</v>
      </c>
      <c r="F611" s="32"/>
      <c r="G611" s="2">
        <v>365</v>
      </c>
      <c r="H611" s="13">
        <v>303</v>
      </c>
      <c r="I611" s="13">
        <v>14670</v>
      </c>
      <c r="J611" s="13">
        <v>66302</v>
      </c>
      <c r="K611" s="13">
        <v>31813</v>
      </c>
      <c r="L611" s="13">
        <v>9339</v>
      </c>
      <c r="M611" s="12">
        <f t="shared" si="21"/>
        <v>181.64931506849314</v>
      </c>
      <c r="N611" s="12">
        <f t="shared" si="22"/>
        <v>4.5195637355146561</v>
      </c>
      <c r="O611" s="12">
        <f t="shared" si="23"/>
        <v>59.95026899950269</v>
      </c>
    </row>
    <row r="612" spans="1:15" outlineLevel="2" x14ac:dyDescent="0.25">
      <c r="A612" s="1" t="s">
        <v>52</v>
      </c>
      <c r="B612" s="1" t="s">
        <v>689</v>
      </c>
      <c r="C612" s="1" t="s">
        <v>39</v>
      </c>
      <c r="E612" s="2" t="s">
        <v>1163</v>
      </c>
      <c r="F612" s="32"/>
      <c r="G612" s="2">
        <v>365</v>
      </c>
      <c r="H612" s="13">
        <v>563</v>
      </c>
      <c r="I612" s="13">
        <v>37480</v>
      </c>
      <c r="J612" s="13">
        <v>175415</v>
      </c>
      <c r="K612" s="13">
        <v>92341</v>
      </c>
      <c r="L612" s="13">
        <v>20723</v>
      </c>
      <c r="M612" s="12">
        <f t="shared" si="21"/>
        <v>480.58904109589042</v>
      </c>
      <c r="N612" s="12">
        <f t="shared" si="22"/>
        <v>4.6802294557097115</v>
      </c>
      <c r="O612" s="12">
        <f t="shared" si="23"/>
        <v>85.362174262147491</v>
      </c>
    </row>
    <row r="613" spans="1:15" outlineLevel="2" x14ac:dyDescent="0.25">
      <c r="A613" s="1" t="s">
        <v>52</v>
      </c>
      <c r="B613" s="1" t="s">
        <v>698</v>
      </c>
      <c r="C613" s="1" t="s">
        <v>688</v>
      </c>
      <c r="E613" s="2" t="s">
        <v>1162</v>
      </c>
      <c r="F613" s="32"/>
      <c r="G613" s="2">
        <v>365</v>
      </c>
      <c r="H613" s="13">
        <v>277</v>
      </c>
      <c r="I613" s="13">
        <v>17449</v>
      </c>
      <c r="J613" s="13">
        <v>69716</v>
      </c>
      <c r="K613" s="13">
        <v>41849</v>
      </c>
      <c r="L613" s="13">
        <v>1956</v>
      </c>
      <c r="M613" s="12">
        <f t="shared" si="21"/>
        <v>191.00273972602739</v>
      </c>
      <c r="N613" s="12">
        <f t="shared" si="22"/>
        <v>3.9954152100406901</v>
      </c>
      <c r="O613" s="12">
        <f t="shared" si="23"/>
        <v>68.954057662825775</v>
      </c>
    </row>
    <row r="614" spans="1:15" outlineLevel="2" x14ac:dyDescent="0.25">
      <c r="A614" s="1" t="s">
        <v>52</v>
      </c>
      <c r="B614" s="1" t="s">
        <v>687</v>
      </c>
      <c r="C614" s="1" t="s">
        <v>688</v>
      </c>
      <c r="E614" s="2" t="s">
        <v>1162</v>
      </c>
      <c r="F614" s="32"/>
      <c r="G614" s="2">
        <v>365</v>
      </c>
      <c r="H614" s="13">
        <v>433</v>
      </c>
      <c r="I614" s="13">
        <v>22782</v>
      </c>
      <c r="J614" s="13">
        <v>111851</v>
      </c>
      <c r="K614" s="13">
        <v>55455</v>
      </c>
      <c r="L614" s="13">
        <v>13397</v>
      </c>
      <c r="M614" s="12">
        <f t="shared" si="21"/>
        <v>306.44109589041096</v>
      </c>
      <c r="N614" s="12">
        <f t="shared" si="22"/>
        <v>4.909621631112282</v>
      </c>
      <c r="O614" s="12">
        <f t="shared" si="23"/>
        <v>70.771615679078749</v>
      </c>
    </row>
    <row r="615" spans="1:15" outlineLevel="2" x14ac:dyDescent="0.25">
      <c r="A615" s="1" t="s">
        <v>52</v>
      </c>
      <c r="B615" s="15" t="s">
        <v>695</v>
      </c>
      <c r="C615" s="15" t="s">
        <v>688</v>
      </c>
      <c r="D615" s="14"/>
      <c r="E615" s="16" t="s">
        <v>1163</v>
      </c>
      <c r="F615" s="33"/>
      <c r="G615" s="16">
        <v>365</v>
      </c>
      <c r="H615" s="17">
        <v>8</v>
      </c>
      <c r="I615" s="17">
        <v>551</v>
      </c>
      <c r="J615" s="17">
        <v>1317</v>
      </c>
      <c r="K615" s="17">
        <v>916</v>
      </c>
      <c r="L615" s="17">
        <v>27</v>
      </c>
      <c r="M615" s="18">
        <f t="shared" si="21"/>
        <v>3.6082191780821917</v>
      </c>
      <c r="N615" s="18">
        <f t="shared" si="22"/>
        <v>2.3901996370235934</v>
      </c>
      <c r="O615" s="18">
        <f t="shared" si="23"/>
        <v>45.102739726027394</v>
      </c>
    </row>
    <row r="616" spans="1:15" outlineLevel="2" x14ac:dyDescent="0.25">
      <c r="A616" s="1" t="s">
        <v>52</v>
      </c>
      <c r="B616" s="1" t="s">
        <v>691</v>
      </c>
      <c r="C616" s="1" t="s">
        <v>688</v>
      </c>
      <c r="E616" s="2" t="s">
        <v>1162</v>
      </c>
      <c r="F616" s="32"/>
      <c r="G616" s="2">
        <v>365</v>
      </c>
      <c r="H616" s="13">
        <v>238</v>
      </c>
      <c r="I616" s="13">
        <v>12758</v>
      </c>
      <c r="J616" s="13">
        <v>54698</v>
      </c>
      <c r="K616" s="13">
        <v>29225</v>
      </c>
      <c r="L616" s="13">
        <v>4494</v>
      </c>
      <c r="M616" s="12">
        <f t="shared" si="21"/>
        <v>149.85753424657534</v>
      </c>
      <c r="N616" s="12">
        <f t="shared" si="22"/>
        <v>4.287349114281235</v>
      </c>
      <c r="O616" s="12">
        <f t="shared" si="23"/>
        <v>62.96535052377115</v>
      </c>
    </row>
    <row r="617" spans="1:15" outlineLevel="2" x14ac:dyDescent="0.25">
      <c r="A617" s="1" t="s">
        <v>52</v>
      </c>
      <c r="B617" s="1" t="s">
        <v>697</v>
      </c>
      <c r="C617" s="1" t="s">
        <v>688</v>
      </c>
      <c r="E617" s="2" t="s">
        <v>1163</v>
      </c>
      <c r="F617" s="32"/>
      <c r="G617" s="2">
        <v>365</v>
      </c>
      <c r="H617" s="13">
        <v>8</v>
      </c>
      <c r="I617" s="13">
        <v>282</v>
      </c>
      <c r="J617" s="13">
        <v>360</v>
      </c>
      <c r="K617" s="13">
        <v>269</v>
      </c>
      <c r="L617" s="13">
        <v>2</v>
      </c>
      <c r="M617" s="12">
        <f t="shared" si="21"/>
        <v>0.98630136986301364</v>
      </c>
      <c r="N617" s="12">
        <f t="shared" si="22"/>
        <v>1.2765957446808511</v>
      </c>
      <c r="O617" s="12">
        <f t="shared" si="23"/>
        <v>12.328767123287671</v>
      </c>
    </row>
    <row r="618" spans="1:15" outlineLevel="1" x14ac:dyDescent="0.25">
      <c r="A618" s="3" t="s">
        <v>1089</v>
      </c>
      <c r="E618" s="2"/>
      <c r="F618" s="32" t="s">
        <v>1159</v>
      </c>
      <c r="G618" s="2"/>
      <c r="H618" s="28">
        <f>SUBTOTAL(9,H606:H617)</f>
        <v>2007</v>
      </c>
      <c r="I618" s="28">
        <f>SUBTOTAL(9,I606:I617)</f>
        <v>109484</v>
      </c>
      <c r="J618" s="28">
        <f>SUBTOTAL(9,J606:J617)</f>
        <v>523084</v>
      </c>
      <c r="K618" s="28">
        <f>SUBTOTAL(9,K606:K617)</f>
        <v>285891</v>
      </c>
      <c r="L618" s="28">
        <f>SUBTOTAL(9,L606:L617)</f>
        <v>50103</v>
      </c>
      <c r="M618" s="29">
        <f t="shared" si="21"/>
        <v>1433.1068493150685</v>
      </c>
      <c r="N618" s="29">
        <f t="shared" si="22"/>
        <v>4.777720945526287</v>
      </c>
      <c r="O618" s="29">
        <f t="shared" si="23"/>
        <v>71.405423483560952</v>
      </c>
    </row>
    <row r="619" spans="1:15" outlineLevel="1" x14ac:dyDescent="0.25">
      <c r="A619" s="3"/>
      <c r="B619" s="19" t="str">
        <f>CONCATENATE("COUNTY - ",A620)</f>
        <v>COUNTY - MOORE</v>
      </c>
      <c r="D619" s="3" t="s">
        <v>4</v>
      </c>
      <c r="E619" s="2"/>
      <c r="F619" s="32"/>
      <c r="G619" s="2"/>
      <c r="H619" s="13"/>
      <c r="I619" s="13"/>
      <c r="J619" s="13"/>
      <c r="K619" s="13"/>
      <c r="L619" s="13"/>
    </row>
    <row r="620" spans="1:15" outlineLevel="2" x14ac:dyDescent="0.25">
      <c r="A620" s="1" t="s">
        <v>700</v>
      </c>
      <c r="B620" s="1" t="s">
        <v>407</v>
      </c>
      <c r="C620" s="1" t="s">
        <v>701</v>
      </c>
      <c r="E620" s="2" t="s">
        <v>1161</v>
      </c>
      <c r="F620" s="32"/>
      <c r="G620" s="2">
        <v>365</v>
      </c>
      <c r="H620" s="13">
        <v>19</v>
      </c>
      <c r="I620" s="13">
        <v>1172</v>
      </c>
      <c r="J620" s="13">
        <v>2320</v>
      </c>
      <c r="K620" s="13">
        <v>1026</v>
      </c>
      <c r="L620" s="13">
        <v>147</v>
      </c>
      <c r="M620" s="12">
        <f t="shared" si="21"/>
        <v>6.3561643835616435</v>
      </c>
      <c r="N620" s="12">
        <f t="shared" si="22"/>
        <v>1.9795221843003412</v>
      </c>
      <c r="O620" s="12">
        <f t="shared" si="23"/>
        <v>33.453496755587594</v>
      </c>
    </row>
    <row r="621" spans="1:15" outlineLevel="1" x14ac:dyDescent="0.25">
      <c r="A621" s="3" t="s">
        <v>1090</v>
      </c>
      <c r="E621" s="2"/>
      <c r="F621" s="32" t="s">
        <v>1159</v>
      </c>
      <c r="G621" s="2"/>
      <c r="H621" s="28">
        <f>SUBTOTAL(9,H620:H620)</f>
        <v>19</v>
      </c>
      <c r="I621" s="28">
        <f>SUBTOTAL(9,I620:I620)</f>
        <v>1172</v>
      </c>
      <c r="J621" s="28">
        <f>SUBTOTAL(9,J620:J620)</f>
        <v>2320</v>
      </c>
      <c r="K621" s="28">
        <f>SUBTOTAL(9,K620:K620)</f>
        <v>1026</v>
      </c>
      <c r="L621" s="28">
        <f>SUBTOTAL(9,L620:L620)</f>
        <v>147</v>
      </c>
      <c r="M621" s="29">
        <f t="shared" si="21"/>
        <v>6.3561643835616435</v>
      </c>
      <c r="N621" s="29">
        <f t="shared" si="22"/>
        <v>1.9795221843003412</v>
      </c>
      <c r="O621" s="29">
        <f t="shared" si="23"/>
        <v>33.453496755587594</v>
      </c>
    </row>
    <row r="622" spans="1:15" outlineLevel="1" x14ac:dyDescent="0.25">
      <c r="A622" s="3"/>
      <c r="B622" s="19" t="str">
        <f>CONCATENATE("COUNTY - ",A623)</f>
        <v>COUNTY - NACOGDOCHES</v>
      </c>
      <c r="D622" s="3" t="s">
        <v>4</v>
      </c>
      <c r="E622" s="2"/>
      <c r="F622" s="32"/>
      <c r="G622" s="2"/>
      <c r="H622" s="13"/>
      <c r="I622" s="13"/>
      <c r="J622" s="13"/>
      <c r="K622" s="13"/>
      <c r="L622" s="13"/>
    </row>
    <row r="623" spans="1:15" outlineLevel="2" x14ac:dyDescent="0.25">
      <c r="A623" s="1" t="s">
        <v>702</v>
      </c>
      <c r="B623" s="1" t="s">
        <v>705</v>
      </c>
      <c r="C623" s="1" t="s">
        <v>704</v>
      </c>
      <c r="E623" s="2" t="s">
        <v>1163</v>
      </c>
      <c r="F623" s="32"/>
      <c r="G623" s="2">
        <v>365</v>
      </c>
      <c r="H623" s="13">
        <v>109</v>
      </c>
      <c r="I623" s="13">
        <v>5042</v>
      </c>
      <c r="J623" s="13">
        <v>19998</v>
      </c>
      <c r="K623" s="13">
        <v>12496</v>
      </c>
      <c r="L623" s="13">
        <v>2384</v>
      </c>
      <c r="M623" s="12">
        <f t="shared" si="21"/>
        <v>54.789041095890411</v>
      </c>
      <c r="N623" s="12">
        <f t="shared" si="22"/>
        <v>3.9662832209440699</v>
      </c>
      <c r="O623" s="12">
        <f t="shared" si="23"/>
        <v>50.265175317330659</v>
      </c>
    </row>
    <row r="624" spans="1:15" outlineLevel="2" x14ac:dyDescent="0.25">
      <c r="A624" s="1" t="s">
        <v>702</v>
      </c>
      <c r="B624" s="1" t="s">
        <v>703</v>
      </c>
      <c r="C624" s="1" t="s">
        <v>704</v>
      </c>
      <c r="E624" s="2" t="s">
        <v>1163</v>
      </c>
      <c r="F624" s="32"/>
      <c r="G624" s="2">
        <v>365</v>
      </c>
      <c r="H624" s="13">
        <v>131</v>
      </c>
      <c r="I624" s="13">
        <v>2834</v>
      </c>
      <c r="J624" s="13">
        <v>12319</v>
      </c>
      <c r="K624" s="13">
        <v>6962</v>
      </c>
      <c r="L624" s="13">
        <v>2295</v>
      </c>
      <c r="M624" s="12">
        <f t="shared" si="21"/>
        <v>33.750684931506846</v>
      </c>
      <c r="N624" s="12">
        <f t="shared" si="22"/>
        <v>4.3468595624558928</v>
      </c>
      <c r="O624" s="12">
        <f t="shared" si="23"/>
        <v>25.763881627104464</v>
      </c>
    </row>
    <row r="625" spans="1:15" outlineLevel="1" x14ac:dyDescent="0.25">
      <c r="A625" s="3" t="s">
        <v>1091</v>
      </c>
      <c r="E625" s="2"/>
      <c r="F625" s="32" t="s">
        <v>1159</v>
      </c>
      <c r="G625" s="2"/>
      <c r="H625" s="28">
        <f>SUBTOTAL(9,H623:H624)</f>
        <v>240</v>
      </c>
      <c r="I625" s="28">
        <f>SUBTOTAL(9,I623:I624)</f>
        <v>7876</v>
      </c>
      <c r="J625" s="28">
        <f>SUBTOTAL(9,J623:J624)</f>
        <v>32317</v>
      </c>
      <c r="K625" s="28">
        <f>SUBTOTAL(9,K623:K624)</f>
        <v>19458</v>
      </c>
      <c r="L625" s="28">
        <f>SUBTOTAL(9,L623:L624)</f>
        <v>4679</v>
      </c>
      <c r="M625" s="29">
        <f t="shared" si="21"/>
        <v>88.539726027397265</v>
      </c>
      <c r="N625" s="29">
        <f t="shared" si="22"/>
        <v>4.1032249873031992</v>
      </c>
      <c r="O625" s="29">
        <f t="shared" si="23"/>
        <v>36.891552511415526</v>
      </c>
    </row>
    <row r="626" spans="1:15" outlineLevel="1" x14ac:dyDescent="0.25">
      <c r="A626" s="3"/>
      <c r="B626" s="19" t="str">
        <f>CONCATENATE("COUNTY - ",A627)</f>
        <v>COUNTY - NAVARRO</v>
      </c>
      <c r="D626" s="3" t="s">
        <v>4</v>
      </c>
      <c r="E626" s="2"/>
      <c r="F626" s="32"/>
      <c r="G626" s="2"/>
      <c r="H626" s="13"/>
      <c r="I626" s="13"/>
      <c r="J626" s="13"/>
      <c r="K626" s="13"/>
      <c r="L626" s="13"/>
    </row>
    <row r="627" spans="1:15" outlineLevel="2" x14ac:dyDescent="0.25">
      <c r="A627" s="1" t="s">
        <v>706</v>
      </c>
      <c r="B627" s="1" t="s">
        <v>707</v>
      </c>
      <c r="C627" s="1" t="s">
        <v>708</v>
      </c>
      <c r="E627" s="2" t="s">
        <v>1163</v>
      </c>
      <c r="F627" s="32"/>
      <c r="G627" s="2">
        <v>365</v>
      </c>
      <c r="H627" s="13">
        <v>49</v>
      </c>
      <c r="I627" s="13">
        <v>2318</v>
      </c>
      <c r="J627" s="13">
        <v>6909</v>
      </c>
      <c r="K627" s="13">
        <v>3940</v>
      </c>
      <c r="L627" s="13">
        <v>1251</v>
      </c>
      <c r="M627" s="12">
        <f t="shared" si="21"/>
        <v>18.92876712328767</v>
      </c>
      <c r="N627" s="12">
        <f t="shared" si="22"/>
        <v>2.9805867126833476</v>
      </c>
      <c r="O627" s="12">
        <f t="shared" si="23"/>
        <v>38.630136986301366</v>
      </c>
    </row>
    <row r="628" spans="1:15" outlineLevel="1" x14ac:dyDescent="0.25">
      <c r="A628" s="3" t="s">
        <v>1092</v>
      </c>
      <c r="E628" s="2"/>
      <c r="F628" s="32" t="s">
        <v>1159</v>
      </c>
      <c r="G628" s="2"/>
      <c r="H628" s="28">
        <f>SUBTOTAL(9,H627:H627)</f>
        <v>49</v>
      </c>
      <c r="I628" s="28">
        <f>SUBTOTAL(9,I627:I627)</f>
        <v>2318</v>
      </c>
      <c r="J628" s="28">
        <f>SUBTOTAL(9,J627:J627)</f>
        <v>6909</v>
      </c>
      <c r="K628" s="28">
        <f>SUBTOTAL(9,K627:K627)</f>
        <v>3940</v>
      </c>
      <c r="L628" s="28">
        <f>SUBTOTAL(9,L627:L627)</f>
        <v>1251</v>
      </c>
      <c r="M628" s="29">
        <f t="shared" si="21"/>
        <v>18.92876712328767</v>
      </c>
      <c r="N628" s="29">
        <f t="shared" si="22"/>
        <v>2.9805867126833476</v>
      </c>
      <c r="O628" s="29">
        <f t="shared" si="23"/>
        <v>38.630136986301366</v>
      </c>
    </row>
    <row r="629" spans="1:15" outlineLevel="1" x14ac:dyDescent="0.25">
      <c r="A629" s="3"/>
      <c r="B629" s="19" t="str">
        <f>CONCATENATE("COUNTY - ",A630)</f>
        <v>COUNTY - NOLAN</v>
      </c>
      <c r="D629" s="3" t="s">
        <v>4</v>
      </c>
      <c r="E629" s="2"/>
      <c r="F629" s="32"/>
      <c r="G629" s="2"/>
      <c r="H629" s="13"/>
      <c r="I629" s="13"/>
      <c r="J629" s="13"/>
      <c r="K629" s="13"/>
      <c r="L629" s="13"/>
    </row>
    <row r="630" spans="1:15" outlineLevel="2" x14ac:dyDescent="0.25">
      <c r="A630" s="1" t="s">
        <v>709</v>
      </c>
      <c r="B630" s="1" t="s">
        <v>710</v>
      </c>
      <c r="C630" s="1" t="s">
        <v>711</v>
      </c>
      <c r="E630" s="2" t="s">
        <v>1162</v>
      </c>
      <c r="F630" s="32"/>
      <c r="G630" s="2">
        <v>365</v>
      </c>
      <c r="H630" s="13">
        <v>57</v>
      </c>
      <c r="I630" s="13">
        <v>832</v>
      </c>
      <c r="J630" s="13">
        <v>3187</v>
      </c>
      <c r="K630" s="13">
        <v>1997</v>
      </c>
      <c r="L630" s="13">
        <v>395</v>
      </c>
      <c r="M630" s="12">
        <f t="shared" si="21"/>
        <v>8.7315068493150694</v>
      </c>
      <c r="N630" s="12">
        <f t="shared" si="22"/>
        <v>3.8305288461538463</v>
      </c>
      <c r="O630" s="12">
        <f t="shared" si="23"/>
        <v>15.318433068973805</v>
      </c>
    </row>
    <row r="631" spans="1:15" outlineLevel="1" x14ac:dyDescent="0.25">
      <c r="A631" s="3" t="s">
        <v>1093</v>
      </c>
      <c r="E631" s="2"/>
      <c r="F631" s="32" t="s">
        <v>1159</v>
      </c>
      <c r="G631" s="2"/>
      <c r="H631" s="28">
        <f>SUBTOTAL(9,H630:H630)</f>
        <v>57</v>
      </c>
      <c r="I631" s="28">
        <f>SUBTOTAL(9,I630:I630)</f>
        <v>832</v>
      </c>
      <c r="J631" s="28">
        <f>SUBTOTAL(9,J630:J630)</f>
        <v>3187</v>
      </c>
      <c r="K631" s="28">
        <f>SUBTOTAL(9,K630:K630)</f>
        <v>1997</v>
      </c>
      <c r="L631" s="28">
        <f>SUBTOTAL(9,L630:L630)</f>
        <v>395</v>
      </c>
      <c r="M631" s="29">
        <f t="shared" si="21"/>
        <v>8.7315068493150694</v>
      </c>
      <c r="N631" s="29">
        <f t="shared" si="22"/>
        <v>3.8305288461538463</v>
      </c>
      <c r="O631" s="29">
        <f t="shared" si="23"/>
        <v>15.318433068973805</v>
      </c>
    </row>
    <row r="632" spans="1:15" outlineLevel="1" x14ac:dyDescent="0.25">
      <c r="A632" s="3"/>
      <c r="B632" s="19" t="str">
        <f>CONCATENATE("COUNTY - ",A633)</f>
        <v>COUNTY - NUECES</v>
      </c>
      <c r="D632" s="3" t="s">
        <v>6</v>
      </c>
      <c r="E632" s="2"/>
      <c r="F632" s="32"/>
      <c r="G632" s="2"/>
      <c r="H632" s="13"/>
      <c r="I632" s="13"/>
      <c r="J632" s="13"/>
      <c r="K632" s="13"/>
      <c r="L632" s="13"/>
    </row>
    <row r="633" spans="1:15" outlineLevel="2" x14ac:dyDescent="0.25">
      <c r="A633" s="1" t="s">
        <v>16</v>
      </c>
      <c r="B633" s="1" t="s">
        <v>713</v>
      </c>
      <c r="C633" s="1" t="s">
        <v>17</v>
      </c>
      <c r="E633" s="2" t="s">
        <v>1162</v>
      </c>
      <c r="F633" s="32"/>
      <c r="G633" s="2">
        <v>365</v>
      </c>
      <c r="H633" s="13">
        <v>442</v>
      </c>
      <c r="I633" s="13">
        <v>23892</v>
      </c>
      <c r="J633" s="13">
        <v>128040</v>
      </c>
      <c r="K633" s="13">
        <v>72966</v>
      </c>
      <c r="L633" s="13">
        <v>19354</v>
      </c>
      <c r="M633" s="12">
        <f t="shared" si="21"/>
        <v>350.79452054794518</v>
      </c>
      <c r="N633" s="12">
        <f t="shared" si="22"/>
        <v>5.3591160220994478</v>
      </c>
      <c r="O633" s="12">
        <f t="shared" si="23"/>
        <v>79.365276142069035</v>
      </c>
    </row>
    <row r="634" spans="1:15" outlineLevel="2" x14ac:dyDescent="0.25">
      <c r="A634" s="1" t="s">
        <v>16</v>
      </c>
      <c r="B634" s="1" t="s">
        <v>714</v>
      </c>
      <c r="C634" s="1" t="s">
        <v>17</v>
      </c>
      <c r="E634" s="2" t="s">
        <v>1163</v>
      </c>
      <c r="F634" s="32"/>
      <c r="G634" s="2">
        <v>365</v>
      </c>
      <c r="H634" s="13">
        <v>424</v>
      </c>
      <c r="I634" s="13">
        <v>23785</v>
      </c>
      <c r="J634" s="13">
        <v>113112</v>
      </c>
      <c r="K634" s="13">
        <v>50488</v>
      </c>
      <c r="L634" s="13">
        <v>24083</v>
      </c>
      <c r="M634" s="12">
        <f t="shared" si="21"/>
        <v>309.89589041095888</v>
      </c>
      <c r="N634" s="12">
        <f t="shared" si="22"/>
        <v>4.7556022703384482</v>
      </c>
      <c r="O634" s="12">
        <f t="shared" si="23"/>
        <v>73.088653398811061</v>
      </c>
    </row>
    <row r="635" spans="1:15" outlineLevel="2" x14ac:dyDescent="0.25">
      <c r="A635" s="1" t="s">
        <v>16</v>
      </c>
      <c r="B635" s="1" t="s">
        <v>716</v>
      </c>
      <c r="C635" s="1" t="s">
        <v>17</v>
      </c>
      <c r="E635" s="2" t="s">
        <v>1163</v>
      </c>
      <c r="F635" s="32"/>
      <c r="G635" s="2">
        <v>365</v>
      </c>
      <c r="H635" s="13">
        <v>35</v>
      </c>
      <c r="I635" s="13">
        <v>873</v>
      </c>
      <c r="J635" s="13">
        <v>11421</v>
      </c>
      <c r="K635" s="13">
        <v>8930</v>
      </c>
      <c r="L635" s="13">
        <v>547</v>
      </c>
      <c r="M635" s="12">
        <f t="shared" si="21"/>
        <v>31.290410958904111</v>
      </c>
      <c r="N635" s="12">
        <f t="shared" si="22"/>
        <v>13.082474226804123</v>
      </c>
      <c r="O635" s="12">
        <f t="shared" si="23"/>
        <v>89.401174168297459</v>
      </c>
    </row>
    <row r="636" spans="1:15" outlineLevel="2" x14ac:dyDescent="0.25">
      <c r="A636" s="1" t="s">
        <v>16</v>
      </c>
      <c r="B636" s="1" t="s">
        <v>712</v>
      </c>
      <c r="C636" s="1" t="s">
        <v>17</v>
      </c>
      <c r="E636" s="2" t="s">
        <v>1162</v>
      </c>
      <c r="F636" s="32"/>
      <c r="G636" s="2">
        <v>365</v>
      </c>
      <c r="H636" s="13">
        <v>170</v>
      </c>
      <c r="I636" s="13">
        <v>3479</v>
      </c>
      <c r="J636" s="13">
        <v>37623</v>
      </c>
      <c r="K636" s="13">
        <v>51</v>
      </c>
      <c r="L636" s="13">
        <v>28878</v>
      </c>
      <c r="M636" s="12">
        <f t="shared" si="21"/>
        <v>103.07671232876713</v>
      </c>
      <c r="N636" s="12">
        <f t="shared" si="22"/>
        <v>10.814314458177638</v>
      </c>
      <c r="O636" s="12">
        <f t="shared" si="23"/>
        <v>60.633360193392427</v>
      </c>
    </row>
    <row r="637" spans="1:15" outlineLevel="2" x14ac:dyDescent="0.25">
      <c r="A637" s="1" t="s">
        <v>16</v>
      </c>
      <c r="B637" s="1" t="s">
        <v>717</v>
      </c>
      <c r="C637" s="1" t="s">
        <v>17</v>
      </c>
      <c r="E637" s="2" t="s">
        <v>1163</v>
      </c>
      <c r="F637" s="32"/>
      <c r="G637" s="2">
        <v>365</v>
      </c>
      <c r="H637" s="13">
        <v>40</v>
      </c>
      <c r="I637" s="13">
        <v>1059</v>
      </c>
      <c r="J637" s="13">
        <v>12792</v>
      </c>
      <c r="K637" s="13">
        <v>10977</v>
      </c>
      <c r="L637" s="13">
        <v>0</v>
      </c>
      <c r="M637" s="12">
        <f t="shared" si="21"/>
        <v>35.046575342465751</v>
      </c>
      <c r="N637" s="12">
        <f t="shared" si="22"/>
        <v>12.079320113314447</v>
      </c>
      <c r="O637" s="12">
        <f t="shared" si="23"/>
        <v>87.616438356164366</v>
      </c>
    </row>
    <row r="638" spans="1:15" outlineLevel="2" x14ac:dyDescent="0.25">
      <c r="A638" s="1" t="s">
        <v>16</v>
      </c>
      <c r="B638" s="1" t="s">
        <v>715</v>
      </c>
      <c r="C638" s="1" t="s">
        <v>17</v>
      </c>
      <c r="E638" s="2" t="s">
        <v>1163</v>
      </c>
      <c r="F638" s="32"/>
      <c r="G638" s="2">
        <v>365</v>
      </c>
      <c r="H638" s="13">
        <v>43</v>
      </c>
      <c r="I638" s="13">
        <v>548</v>
      </c>
      <c r="J638" s="13">
        <v>12795</v>
      </c>
      <c r="K638" s="13">
        <v>9631</v>
      </c>
      <c r="L638" s="13">
        <v>0</v>
      </c>
      <c r="M638" s="12">
        <f t="shared" si="21"/>
        <v>35.054794520547944</v>
      </c>
      <c r="N638" s="12">
        <f t="shared" si="22"/>
        <v>23.348540145985403</v>
      </c>
      <c r="O638" s="12">
        <f t="shared" si="23"/>
        <v>81.52277795476266</v>
      </c>
    </row>
    <row r="639" spans="1:15" outlineLevel="1" x14ac:dyDescent="0.25">
      <c r="A639" s="3" t="s">
        <v>1094</v>
      </c>
      <c r="E639" s="2"/>
      <c r="F639" s="32" t="s">
        <v>1159</v>
      </c>
      <c r="G639" s="2"/>
      <c r="H639" s="28">
        <f>SUBTOTAL(9,H633:H638)</f>
        <v>1154</v>
      </c>
      <c r="I639" s="28">
        <f>SUBTOTAL(9,I633:I638)</f>
        <v>53636</v>
      </c>
      <c r="J639" s="28">
        <f>SUBTOTAL(9,J633:J638)</f>
        <v>315783</v>
      </c>
      <c r="K639" s="28">
        <f>SUBTOTAL(9,K633:K638)</f>
        <v>153043</v>
      </c>
      <c r="L639" s="28">
        <f>SUBTOTAL(9,L633:L638)</f>
        <v>72862</v>
      </c>
      <c r="M639" s="29">
        <f t="shared" si="21"/>
        <v>865.158904109589</v>
      </c>
      <c r="N639" s="29">
        <f t="shared" si="22"/>
        <v>5.8875195764039079</v>
      </c>
      <c r="O639" s="29">
        <f t="shared" si="23"/>
        <v>74.970442297191425</v>
      </c>
    </row>
    <row r="640" spans="1:15" outlineLevel="1" x14ac:dyDescent="0.25">
      <c r="A640" s="3"/>
      <c r="B640" s="19" t="str">
        <f>CONCATENATE("COUNTY - ",A641)</f>
        <v>COUNTY - OCHILTREE</v>
      </c>
      <c r="D640" s="3" t="s">
        <v>4</v>
      </c>
      <c r="E640" s="2"/>
      <c r="F640" s="32"/>
      <c r="G640" s="2"/>
      <c r="H640" s="13"/>
      <c r="I640" s="13"/>
      <c r="J640" s="13"/>
      <c r="K640" s="13"/>
      <c r="L640" s="13"/>
    </row>
    <row r="641" spans="1:15" outlineLevel="2" x14ac:dyDescent="0.25">
      <c r="A641" s="1" t="s">
        <v>718</v>
      </c>
      <c r="B641" s="1" t="s">
        <v>719</v>
      </c>
      <c r="C641" s="1" t="s">
        <v>720</v>
      </c>
      <c r="E641" s="2" t="s">
        <v>1161</v>
      </c>
      <c r="F641" s="32"/>
      <c r="G641" s="2">
        <v>365</v>
      </c>
      <c r="H641" s="13">
        <v>25</v>
      </c>
      <c r="I641" s="13">
        <v>378</v>
      </c>
      <c r="J641" s="13">
        <v>938</v>
      </c>
      <c r="K641" s="13">
        <v>376</v>
      </c>
      <c r="L641" s="13">
        <v>228</v>
      </c>
      <c r="M641" s="12">
        <f t="shared" si="21"/>
        <v>2.56986301369863</v>
      </c>
      <c r="N641" s="12">
        <f t="shared" si="22"/>
        <v>2.4814814814814814</v>
      </c>
      <c r="O641" s="12">
        <f t="shared" si="23"/>
        <v>10.27945205479452</v>
      </c>
    </row>
    <row r="642" spans="1:15" outlineLevel="1" x14ac:dyDescent="0.25">
      <c r="A642" s="3" t="s">
        <v>1095</v>
      </c>
      <c r="E642" s="2"/>
      <c r="F642" s="32" t="s">
        <v>1159</v>
      </c>
      <c r="G642" s="2"/>
      <c r="H642" s="28">
        <f>SUBTOTAL(9,H641:H641)</f>
        <v>25</v>
      </c>
      <c r="I642" s="28">
        <f>SUBTOTAL(9,I641:I641)</f>
        <v>378</v>
      </c>
      <c r="J642" s="28">
        <f>SUBTOTAL(9,J641:J641)</f>
        <v>938</v>
      </c>
      <c r="K642" s="28">
        <f>SUBTOTAL(9,K641:K641)</f>
        <v>376</v>
      </c>
      <c r="L642" s="28">
        <f>SUBTOTAL(9,L641:L641)</f>
        <v>228</v>
      </c>
      <c r="M642" s="29">
        <f t="shared" si="21"/>
        <v>2.56986301369863</v>
      </c>
      <c r="N642" s="29">
        <f t="shared" si="22"/>
        <v>2.4814814814814814</v>
      </c>
      <c r="O642" s="29">
        <f t="shared" si="23"/>
        <v>10.27945205479452</v>
      </c>
    </row>
    <row r="643" spans="1:15" outlineLevel="1" x14ac:dyDescent="0.25">
      <c r="A643" s="3"/>
      <c r="B643" s="19" t="str">
        <f>CONCATENATE("COUNTY - ",A644)</f>
        <v>COUNTY - PALO PINTO</v>
      </c>
      <c r="D643" s="3" t="s">
        <v>4</v>
      </c>
      <c r="E643" s="2"/>
      <c r="F643" s="32"/>
      <c r="G643" s="2"/>
      <c r="H643" s="13"/>
      <c r="I643" s="13"/>
      <c r="J643" s="13"/>
      <c r="K643" s="13"/>
      <c r="L643" s="13"/>
    </row>
    <row r="644" spans="1:15" outlineLevel="2" x14ac:dyDescent="0.25">
      <c r="A644" s="1" t="s">
        <v>721</v>
      </c>
      <c r="B644" s="1" t="s">
        <v>722</v>
      </c>
      <c r="C644" s="1" t="s">
        <v>723</v>
      </c>
      <c r="E644" s="2" t="s">
        <v>1161</v>
      </c>
      <c r="F644" s="32"/>
      <c r="G644" s="2">
        <v>365</v>
      </c>
      <c r="H644" s="13">
        <v>54</v>
      </c>
      <c r="I644" s="13">
        <v>1450</v>
      </c>
      <c r="J644" s="13">
        <v>5993</v>
      </c>
      <c r="K644" s="13">
        <v>2916</v>
      </c>
      <c r="L644" s="13">
        <v>1334</v>
      </c>
      <c r="M644" s="12">
        <f t="shared" si="21"/>
        <v>16.419178082191781</v>
      </c>
      <c r="N644" s="12">
        <f t="shared" si="22"/>
        <v>4.133103448275862</v>
      </c>
      <c r="O644" s="12">
        <f t="shared" si="23"/>
        <v>30.405885337392185</v>
      </c>
    </row>
    <row r="645" spans="1:15" outlineLevel="1" x14ac:dyDescent="0.25">
      <c r="A645" s="3" t="s">
        <v>1096</v>
      </c>
      <c r="E645" s="2"/>
      <c r="F645" s="32" t="s">
        <v>1159</v>
      </c>
      <c r="G645" s="2"/>
      <c r="H645" s="28">
        <f>SUBTOTAL(9,H644:H644)</f>
        <v>54</v>
      </c>
      <c r="I645" s="28">
        <f>SUBTOTAL(9,I644:I644)</f>
        <v>1450</v>
      </c>
      <c r="J645" s="28">
        <f>SUBTOTAL(9,J644:J644)</f>
        <v>5993</v>
      </c>
      <c r="K645" s="28">
        <f>SUBTOTAL(9,K644:K644)</f>
        <v>2916</v>
      </c>
      <c r="L645" s="28">
        <f>SUBTOTAL(9,L644:L644)</f>
        <v>1334</v>
      </c>
      <c r="M645" s="29">
        <f t="shared" ref="M645:M730" si="24">J645/365</f>
        <v>16.419178082191781</v>
      </c>
      <c r="N645" s="29">
        <f t="shared" ref="N645:N730" si="25">J645/I645</f>
        <v>4.133103448275862</v>
      </c>
      <c r="O645" s="29">
        <f t="shared" ref="O645:O730" si="26">(J645/365/H645*100)</f>
        <v>30.405885337392185</v>
      </c>
    </row>
    <row r="646" spans="1:15" outlineLevel="1" x14ac:dyDescent="0.25">
      <c r="A646" s="3"/>
      <c r="B646" s="19" t="str">
        <f>CONCATENATE("COUNTY - ",A647)</f>
        <v>COUNTY - PANOLA</v>
      </c>
      <c r="D646" s="3" t="s">
        <v>4</v>
      </c>
      <c r="E646" s="2"/>
      <c r="F646" s="32"/>
      <c r="G646" s="2"/>
      <c r="H646" s="13"/>
      <c r="I646" s="13"/>
      <c r="J646" s="13"/>
      <c r="K646" s="13"/>
      <c r="L646" s="13"/>
    </row>
    <row r="647" spans="1:15" outlineLevel="2" x14ac:dyDescent="0.25">
      <c r="A647" s="1" t="s">
        <v>724</v>
      </c>
      <c r="B647" s="1" t="s">
        <v>725</v>
      </c>
      <c r="C647" s="1" t="s">
        <v>726</v>
      </c>
      <c r="E647" s="2" t="s">
        <v>1163</v>
      </c>
      <c r="F647" s="32"/>
      <c r="G647" s="2">
        <v>365</v>
      </c>
      <c r="H647" s="13">
        <v>23</v>
      </c>
      <c r="I647" s="13">
        <v>317</v>
      </c>
      <c r="J647" s="13">
        <v>1040</v>
      </c>
      <c r="K647" s="13">
        <v>788</v>
      </c>
      <c r="L647" s="13">
        <v>50</v>
      </c>
      <c r="M647" s="12">
        <f t="shared" si="24"/>
        <v>2.8493150684931505</v>
      </c>
      <c r="N647" s="12">
        <f t="shared" si="25"/>
        <v>3.2807570977917981</v>
      </c>
      <c r="O647" s="12">
        <f t="shared" si="26"/>
        <v>12.388326384752828</v>
      </c>
    </row>
    <row r="648" spans="1:15" outlineLevel="1" x14ac:dyDescent="0.25">
      <c r="A648" s="3" t="s">
        <v>1097</v>
      </c>
      <c r="E648" s="2"/>
      <c r="F648" s="32" t="s">
        <v>1159</v>
      </c>
      <c r="G648" s="2"/>
      <c r="H648" s="28">
        <f>SUBTOTAL(9,H647:H647)</f>
        <v>23</v>
      </c>
      <c r="I648" s="28">
        <f>SUBTOTAL(9,I647:I647)</f>
        <v>317</v>
      </c>
      <c r="J648" s="28">
        <f>SUBTOTAL(9,J647:J647)</f>
        <v>1040</v>
      </c>
      <c r="K648" s="28">
        <f>SUBTOTAL(9,K647:K647)</f>
        <v>788</v>
      </c>
      <c r="L648" s="28">
        <f>SUBTOTAL(9,L647:L647)</f>
        <v>50</v>
      </c>
      <c r="M648" s="29">
        <f t="shared" si="24"/>
        <v>2.8493150684931505</v>
      </c>
      <c r="N648" s="29">
        <f t="shared" si="25"/>
        <v>3.2807570977917981</v>
      </c>
      <c r="O648" s="29">
        <f t="shared" si="26"/>
        <v>12.388326384752828</v>
      </c>
    </row>
    <row r="649" spans="1:15" outlineLevel="1" x14ac:dyDescent="0.25">
      <c r="A649" s="3"/>
      <c r="B649" s="19" t="str">
        <f>CONCATENATE("COUNTY - ",A650)</f>
        <v>COUNTY - PARKER</v>
      </c>
      <c r="D649" s="3" t="s">
        <v>6</v>
      </c>
      <c r="E649" s="2"/>
      <c r="F649" s="32"/>
      <c r="G649" s="2"/>
      <c r="H649" s="13"/>
      <c r="I649" s="13"/>
      <c r="J649" s="13"/>
      <c r="K649" s="13"/>
      <c r="L649" s="13"/>
    </row>
    <row r="650" spans="1:15" outlineLevel="2" x14ac:dyDescent="0.25">
      <c r="A650" s="1" t="s">
        <v>727</v>
      </c>
      <c r="B650" s="1" t="s">
        <v>728</v>
      </c>
      <c r="C650" s="1" t="s">
        <v>729</v>
      </c>
      <c r="E650" s="2" t="s">
        <v>1163</v>
      </c>
      <c r="F650" s="32"/>
      <c r="G650" s="2">
        <v>365</v>
      </c>
      <c r="H650" s="13">
        <v>96</v>
      </c>
      <c r="I650" s="13">
        <v>6519</v>
      </c>
      <c r="J650" s="13">
        <v>25804</v>
      </c>
      <c r="K650" s="13">
        <v>16710</v>
      </c>
      <c r="L650" s="13">
        <v>1636</v>
      </c>
      <c r="M650" s="12">
        <f t="shared" si="24"/>
        <v>70.69589041095891</v>
      </c>
      <c r="N650" s="12">
        <f t="shared" si="25"/>
        <v>3.9582758091731862</v>
      </c>
      <c r="O650" s="12">
        <f t="shared" si="26"/>
        <v>73.641552511415526</v>
      </c>
    </row>
    <row r="651" spans="1:15" outlineLevel="2" x14ac:dyDescent="0.25">
      <c r="A651" s="1" t="s">
        <v>727</v>
      </c>
      <c r="B651" s="1" t="s">
        <v>730</v>
      </c>
      <c r="C651" s="1" t="s">
        <v>729</v>
      </c>
      <c r="E651" s="2" t="s">
        <v>1163</v>
      </c>
      <c r="F651" s="32"/>
      <c r="G651" s="2">
        <v>365</v>
      </c>
      <c r="H651" s="13">
        <v>26</v>
      </c>
      <c r="I651" s="13">
        <v>678</v>
      </c>
      <c r="J651" s="13">
        <v>7842</v>
      </c>
      <c r="K651" s="13">
        <v>7005</v>
      </c>
      <c r="L651" s="13">
        <v>3</v>
      </c>
      <c r="M651" s="12">
        <f t="shared" si="24"/>
        <v>21.484931506849314</v>
      </c>
      <c r="N651" s="12">
        <f t="shared" si="25"/>
        <v>11.56637168141593</v>
      </c>
      <c r="O651" s="12">
        <f t="shared" si="26"/>
        <v>82.634351949420434</v>
      </c>
    </row>
    <row r="652" spans="1:15" outlineLevel="1" x14ac:dyDescent="0.25">
      <c r="A652" s="3" t="s">
        <v>1098</v>
      </c>
      <c r="E652" s="2"/>
      <c r="F652" s="32" t="s">
        <v>1159</v>
      </c>
      <c r="G652" s="2"/>
      <c r="H652" s="28">
        <f>SUBTOTAL(9,H650:H651)</f>
        <v>122</v>
      </c>
      <c r="I652" s="28">
        <f>SUBTOTAL(9,I650:I651)</f>
        <v>7197</v>
      </c>
      <c r="J652" s="28">
        <f>SUBTOTAL(9,J650:J651)</f>
        <v>33646</v>
      </c>
      <c r="K652" s="28">
        <f>SUBTOTAL(9,K650:K651)</f>
        <v>23715</v>
      </c>
      <c r="L652" s="28">
        <f>SUBTOTAL(9,L650:L651)</f>
        <v>1639</v>
      </c>
      <c r="M652" s="29">
        <f t="shared" si="24"/>
        <v>92.180821917808217</v>
      </c>
      <c r="N652" s="29">
        <f t="shared" si="25"/>
        <v>4.6750034736695847</v>
      </c>
      <c r="O652" s="29">
        <f t="shared" si="26"/>
        <v>75.558050752301824</v>
      </c>
    </row>
    <row r="653" spans="1:15" outlineLevel="1" x14ac:dyDescent="0.25">
      <c r="A653" s="3"/>
      <c r="B653" s="19" t="str">
        <f>CONCATENATE("COUNTY - ",A654)</f>
        <v>COUNTY - PARMER</v>
      </c>
      <c r="D653" s="3" t="s">
        <v>4</v>
      </c>
      <c r="E653" s="2"/>
      <c r="F653" s="32"/>
      <c r="G653" s="2"/>
      <c r="H653" s="13"/>
      <c r="I653" s="13"/>
      <c r="J653" s="13"/>
      <c r="K653" s="13"/>
      <c r="L653" s="13"/>
    </row>
    <row r="654" spans="1:15" outlineLevel="2" x14ac:dyDescent="0.25">
      <c r="A654" s="1" t="s">
        <v>731</v>
      </c>
      <c r="B654" s="1" t="s">
        <v>732</v>
      </c>
      <c r="C654" s="1" t="s">
        <v>733</v>
      </c>
      <c r="E654" s="2" t="s">
        <v>1162</v>
      </c>
      <c r="F654" s="32"/>
      <c r="G654" s="2">
        <v>365</v>
      </c>
      <c r="H654" s="13">
        <v>25</v>
      </c>
      <c r="I654" s="13">
        <v>151</v>
      </c>
      <c r="J654" s="13">
        <v>1158</v>
      </c>
      <c r="K654" s="13">
        <v>1050</v>
      </c>
      <c r="L654" s="13">
        <v>21</v>
      </c>
      <c r="M654" s="12">
        <f t="shared" si="24"/>
        <v>3.1726027397260275</v>
      </c>
      <c r="N654" s="12">
        <f t="shared" si="25"/>
        <v>7.6688741721854301</v>
      </c>
      <c r="O654" s="12">
        <f t="shared" si="26"/>
        <v>12.690410958904112</v>
      </c>
    </row>
    <row r="655" spans="1:15" outlineLevel="1" x14ac:dyDescent="0.25">
      <c r="A655" s="3" t="s">
        <v>1099</v>
      </c>
      <c r="E655" s="2"/>
      <c r="F655" s="32" t="s">
        <v>1159</v>
      </c>
      <c r="G655" s="2"/>
      <c r="H655" s="28">
        <f>SUBTOTAL(9,H654:H654)</f>
        <v>25</v>
      </c>
      <c r="I655" s="28">
        <f>SUBTOTAL(9,I654:I654)</f>
        <v>151</v>
      </c>
      <c r="J655" s="28">
        <f>SUBTOTAL(9,J654:J654)</f>
        <v>1158</v>
      </c>
      <c r="K655" s="28">
        <f>SUBTOTAL(9,K654:K654)</f>
        <v>1050</v>
      </c>
      <c r="L655" s="28">
        <f>SUBTOTAL(9,L654:L654)</f>
        <v>21</v>
      </c>
      <c r="M655" s="29">
        <f t="shared" si="24"/>
        <v>3.1726027397260275</v>
      </c>
      <c r="N655" s="29">
        <f t="shared" si="25"/>
        <v>7.6688741721854301</v>
      </c>
      <c r="O655" s="29">
        <f t="shared" si="26"/>
        <v>12.690410958904112</v>
      </c>
    </row>
    <row r="656" spans="1:15" outlineLevel="1" x14ac:dyDescent="0.25">
      <c r="A656" s="3"/>
      <c r="B656" s="19" t="str">
        <f>CONCATENATE("COUNTY - ",A657)</f>
        <v>COUNTY - PECOS</v>
      </c>
      <c r="D656" s="3" t="s">
        <v>4</v>
      </c>
      <c r="E656" s="2"/>
      <c r="F656" s="32"/>
      <c r="G656" s="2"/>
      <c r="H656" s="13"/>
      <c r="I656" s="13"/>
      <c r="J656" s="13"/>
      <c r="K656" s="13"/>
      <c r="L656" s="13"/>
    </row>
    <row r="657" spans="1:15" outlineLevel="2" x14ac:dyDescent="0.25">
      <c r="A657" s="1" t="s">
        <v>734</v>
      </c>
      <c r="B657" s="1" t="s">
        <v>737</v>
      </c>
      <c r="C657" s="1" t="s">
        <v>738</v>
      </c>
      <c r="E657" s="2" t="s">
        <v>1161</v>
      </c>
      <c r="F657" s="32"/>
      <c r="G657" s="2">
        <v>365</v>
      </c>
      <c r="H657" s="13">
        <v>14</v>
      </c>
      <c r="I657" s="13">
        <v>32</v>
      </c>
      <c r="J657" s="13">
        <v>305</v>
      </c>
      <c r="K657" s="13">
        <v>215</v>
      </c>
      <c r="L657" s="13">
        <v>2</v>
      </c>
      <c r="M657" s="12">
        <f t="shared" si="24"/>
        <v>0.83561643835616439</v>
      </c>
      <c r="N657" s="12">
        <f t="shared" si="25"/>
        <v>9.53125</v>
      </c>
      <c r="O657" s="12">
        <f t="shared" si="26"/>
        <v>5.9686888454011742</v>
      </c>
    </row>
    <row r="658" spans="1:15" outlineLevel="2" x14ac:dyDescent="0.25">
      <c r="A658" s="1" t="s">
        <v>734</v>
      </c>
      <c r="B658" s="1" t="s">
        <v>735</v>
      </c>
      <c r="C658" s="1" t="s">
        <v>736</v>
      </c>
      <c r="E658" s="2" t="s">
        <v>1161</v>
      </c>
      <c r="F658" s="32"/>
      <c r="G658" s="2">
        <v>365</v>
      </c>
      <c r="H658" s="13">
        <v>25</v>
      </c>
      <c r="I658" s="13">
        <v>388</v>
      </c>
      <c r="J658" s="13">
        <v>1081</v>
      </c>
      <c r="K658" s="13">
        <v>340</v>
      </c>
      <c r="L658" s="13">
        <v>238</v>
      </c>
      <c r="M658" s="12">
        <f t="shared" si="24"/>
        <v>2.9616438356164383</v>
      </c>
      <c r="N658" s="12">
        <f t="shared" si="25"/>
        <v>2.786082474226804</v>
      </c>
      <c r="O658" s="12">
        <f t="shared" si="26"/>
        <v>11.846575342465753</v>
      </c>
    </row>
    <row r="659" spans="1:15" outlineLevel="1" x14ac:dyDescent="0.25">
      <c r="A659" s="3" t="s">
        <v>1100</v>
      </c>
      <c r="E659" s="2"/>
      <c r="F659" s="32" t="s">
        <v>1159</v>
      </c>
      <c r="G659" s="2"/>
      <c r="H659" s="28">
        <f>SUBTOTAL(9,H657:H658)</f>
        <v>39</v>
      </c>
      <c r="I659" s="28">
        <f>SUBTOTAL(9,I657:I658)</f>
        <v>420</v>
      </c>
      <c r="J659" s="28">
        <f>SUBTOTAL(9,J657:J658)</f>
        <v>1386</v>
      </c>
      <c r="K659" s="28">
        <f>SUBTOTAL(9,K657:K658)</f>
        <v>555</v>
      </c>
      <c r="L659" s="28">
        <f>SUBTOTAL(9,L657:L658)</f>
        <v>240</v>
      </c>
      <c r="M659" s="29">
        <f t="shared" si="24"/>
        <v>3.7972602739726029</v>
      </c>
      <c r="N659" s="29">
        <f t="shared" si="25"/>
        <v>3.3</v>
      </c>
      <c r="O659" s="29">
        <f t="shared" si="26"/>
        <v>9.7365648050579559</v>
      </c>
    </row>
    <row r="660" spans="1:15" outlineLevel="1" x14ac:dyDescent="0.25">
      <c r="A660" s="3"/>
      <c r="B660" s="19" t="str">
        <f>CONCATENATE("COUNTY - ",A661)</f>
        <v>COUNTY - POLK</v>
      </c>
      <c r="D660" s="3" t="s">
        <v>4</v>
      </c>
      <c r="E660" s="2"/>
      <c r="F660" s="32"/>
      <c r="G660" s="2"/>
      <c r="H660" s="13"/>
      <c r="I660" s="13"/>
      <c r="J660" s="13"/>
      <c r="K660" s="13"/>
      <c r="L660" s="13"/>
    </row>
    <row r="661" spans="1:15" outlineLevel="2" x14ac:dyDescent="0.25">
      <c r="A661" s="1" t="s">
        <v>739</v>
      </c>
      <c r="B661" s="1" t="s">
        <v>740</v>
      </c>
      <c r="C661" s="1" t="s">
        <v>741</v>
      </c>
      <c r="E661" s="2" t="s">
        <v>1162</v>
      </c>
      <c r="F661" s="32"/>
      <c r="G661" s="2">
        <v>365</v>
      </c>
      <c r="H661" s="13">
        <v>52</v>
      </c>
      <c r="I661" s="13">
        <v>1390</v>
      </c>
      <c r="J661" s="13">
        <v>4804</v>
      </c>
      <c r="K661" s="13">
        <v>2753</v>
      </c>
      <c r="L661" s="13">
        <v>847</v>
      </c>
      <c r="M661" s="12">
        <f t="shared" si="24"/>
        <v>13.161643835616438</v>
      </c>
      <c r="N661" s="12">
        <f t="shared" si="25"/>
        <v>3.4561151079136692</v>
      </c>
      <c r="O661" s="12">
        <f t="shared" si="26"/>
        <v>25.310853530031611</v>
      </c>
    </row>
    <row r="662" spans="1:15" outlineLevel="1" x14ac:dyDescent="0.25">
      <c r="A662" s="3" t="s">
        <v>1101</v>
      </c>
      <c r="E662" s="2"/>
      <c r="F662" s="32" t="s">
        <v>1159</v>
      </c>
      <c r="G662" s="2"/>
      <c r="H662" s="28">
        <f>SUBTOTAL(9,H661:H661)</f>
        <v>52</v>
      </c>
      <c r="I662" s="28">
        <f>SUBTOTAL(9,I661:I661)</f>
        <v>1390</v>
      </c>
      <c r="J662" s="28">
        <f>SUBTOTAL(9,J661:J661)</f>
        <v>4804</v>
      </c>
      <c r="K662" s="28">
        <f>SUBTOTAL(9,K661:K661)</f>
        <v>2753</v>
      </c>
      <c r="L662" s="28">
        <f>SUBTOTAL(9,L661:L661)</f>
        <v>847</v>
      </c>
      <c r="M662" s="29">
        <f t="shared" si="24"/>
        <v>13.161643835616438</v>
      </c>
      <c r="N662" s="29">
        <f t="shared" si="25"/>
        <v>3.4561151079136692</v>
      </c>
      <c r="O662" s="29">
        <f t="shared" si="26"/>
        <v>25.310853530031611</v>
      </c>
    </row>
    <row r="663" spans="1:15" outlineLevel="1" x14ac:dyDescent="0.25">
      <c r="A663" s="3"/>
      <c r="B663" s="19" t="str">
        <f>CONCATENATE("COUNTY - ",A664)</f>
        <v>COUNTY - POTTER</v>
      </c>
      <c r="D663" s="3" t="s">
        <v>6</v>
      </c>
      <c r="E663" s="2"/>
      <c r="F663" s="32"/>
      <c r="G663" s="2"/>
      <c r="H663" s="13"/>
      <c r="I663" s="13"/>
      <c r="J663" s="13"/>
      <c r="K663" s="13"/>
      <c r="L663" s="13"/>
    </row>
    <row r="664" spans="1:15" outlineLevel="2" x14ac:dyDescent="0.25">
      <c r="A664" s="1" t="s">
        <v>55</v>
      </c>
      <c r="B664" s="1" t="s">
        <v>742</v>
      </c>
      <c r="C664" s="1" t="s">
        <v>56</v>
      </c>
      <c r="E664" s="2" t="s">
        <v>1163</v>
      </c>
      <c r="F664" s="32"/>
      <c r="G664" s="2">
        <v>365</v>
      </c>
      <c r="H664" s="13">
        <v>379</v>
      </c>
      <c r="I664" s="13">
        <v>21675</v>
      </c>
      <c r="J664" s="13">
        <v>88378</v>
      </c>
      <c r="K664" s="13">
        <v>61159</v>
      </c>
      <c r="L664" s="13">
        <v>9320</v>
      </c>
      <c r="M664" s="12">
        <f t="shared" si="24"/>
        <v>242.13150684931506</v>
      </c>
      <c r="N664" s="12">
        <f t="shared" si="25"/>
        <v>4.0774163783160322</v>
      </c>
      <c r="O664" s="12">
        <f t="shared" si="26"/>
        <v>63.886941121191313</v>
      </c>
    </row>
    <row r="665" spans="1:15" outlineLevel="2" x14ac:dyDescent="0.25">
      <c r="A665" s="1" t="s">
        <v>55</v>
      </c>
      <c r="B665" s="1" t="s">
        <v>746</v>
      </c>
      <c r="C665" s="1" t="s">
        <v>38</v>
      </c>
      <c r="E665" s="2" t="s">
        <v>1163</v>
      </c>
      <c r="F665" s="32"/>
      <c r="G665" s="2">
        <v>365</v>
      </c>
      <c r="H665" s="13">
        <v>8</v>
      </c>
      <c r="I665" s="13">
        <v>22</v>
      </c>
      <c r="J665" s="13">
        <v>44</v>
      </c>
      <c r="K665" s="13">
        <v>10</v>
      </c>
      <c r="L665" s="13">
        <v>0</v>
      </c>
      <c r="M665" s="12">
        <f t="shared" si="24"/>
        <v>0.12054794520547946</v>
      </c>
      <c r="N665" s="12">
        <f t="shared" si="25"/>
        <v>2</v>
      </c>
      <c r="O665" s="12">
        <f t="shared" si="26"/>
        <v>1.5068493150684932</v>
      </c>
    </row>
    <row r="666" spans="1:15" outlineLevel="2" x14ac:dyDescent="0.25">
      <c r="A666" s="1" t="s">
        <v>55</v>
      </c>
      <c r="B666" s="1" t="s">
        <v>747</v>
      </c>
      <c r="C666" s="1" t="s">
        <v>748</v>
      </c>
      <c r="E666" s="2" t="s">
        <v>1163</v>
      </c>
      <c r="F666" s="32"/>
      <c r="G666" s="30">
        <v>339</v>
      </c>
      <c r="H666" s="13">
        <v>54</v>
      </c>
      <c r="I666" s="13">
        <v>227</v>
      </c>
      <c r="J666" s="13">
        <v>5805</v>
      </c>
      <c r="K666" s="13">
        <v>4211</v>
      </c>
      <c r="L666" s="13">
        <v>0</v>
      </c>
      <c r="M666" s="12">
        <f>J666/339</f>
        <v>17.123893805309734</v>
      </c>
      <c r="N666" s="12">
        <f t="shared" si="25"/>
        <v>25.572687224669604</v>
      </c>
      <c r="O666" s="12">
        <f>(J666/339/H666*100)</f>
        <v>31.710914454277283</v>
      </c>
    </row>
    <row r="667" spans="1:15" outlineLevel="2" x14ac:dyDescent="0.25">
      <c r="A667" s="1" t="s">
        <v>55</v>
      </c>
      <c r="B667" s="1" t="s">
        <v>743</v>
      </c>
      <c r="C667" s="1" t="s">
        <v>56</v>
      </c>
      <c r="E667" s="2" t="s">
        <v>1163</v>
      </c>
      <c r="F667" s="32"/>
      <c r="G667" s="30">
        <v>365</v>
      </c>
      <c r="H667" s="13">
        <v>428</v>
      </c>
      <c r="I667" s="13">
        <v>16983</v>
      </c>
      <c r="J667" s="13">
        <v>93825</v>
      </c>
      <c r="K667" s="13">
        <v>31620</v>
      </c>
      <c r="L667" s="13">
        <v>24192</v>
      </c>
      <c r="M667" s="12">
        <f t="shared" si="24"/>
        <v>257.05479452054794</v>
      </c>
      <c r="N667" s="12">
        <f t="shared" si="25"/>
        <v>5.5246422893481721</v>
      </c>
      <c r="O667" s="12">
        <f t="shared" si="26"/>
        <v>60.059531430034561</v>
      </c>
    </row>
    <row r="668" spans="1:15" outlineLevel="2" x14ac:dyDescent="0.25">
      <c r="A668" s="1" t="s">
        <v>55</v>
      </c>
      <c r="B668" s="1" t="s">
        <v>744</v>
      </c>
      <c r="C668" s="1" t="s">
        <v>56</v>
      </c>
      <c r="E668" s="2" t="s">
        <v>1163</v>
      </c>
      <c r="F668" s="32"/>
      <c r="G668" s="30">
        <v>365</v>
      </c>
      <c r="H668" s="13">
        <v>40</v>
      </c>
      <c r="I668" s="13">
        <v>700</v>
      </c>
      <c r="J668" s="13">
        <v>1237</v>
      </c>
      <c r="K668" s="13">
        <v>763</v>
      </c>
      <c r="L668" s="13">
        <v>0</v>
      </c>
      <c r="M668" s="12">
        <f t="shared" si="24"/>
        <v>3.3890410958904109</v>
      </c>
      <c r="N668" s="12">
        <f t="shared" si="25"/>
        <v>1.7671428571428571</v>
      </c>
      <c r="O668" s="12">
        <f t="shared" si="26"/>
        <v>8.4726027397260282</v>
      </c>
    </row>
    <row r="669" spans="1:15" outlineLevel="2" x14ac:dyDescent="0.25">
      <c r="A669" s="1" t="s">
        <v>55</v>
      </c>
      <c r="B669" s="1" t="s">
        <v>745</v>
      </c>
      <c r="C669" s="1" t="s">
        <v>56</v>
      </c>
      <c r="E669" s="2" t="s">
        <v>1163</v>
      </c>
      <c r="F669" s="32"/>
      <c r="G669" s="2">
        <v>365</v>
      </c>
      <c r="H669" s="13">
        <v>44</v>
      </c>
      <c r="I669" s="13">
        <v>707</v>
      </c>
      <c r="J669" s="13">
        <v>8378</v>
      </c>
      <c r="K669" s="13">
        <v>6026</v>
      </c>
      <c r="L669" s="13">
        <v>0</v>
      </c>
      <c r="M669" s="12">
        <f t="shared" si="24"/>
        <v>22.953424657534246</v>
      </c>
      <c r="N669" s="12">
        <f t="shared" si="25"/>
        <v>11.85007072135785</v>
      </c>
      <c r="O669" s="12">
        <f t="shared" si="26"/>
        <v>52.166874221668735</v>
      </c>
    </row>
    <row r="670" spans="1:15" outlineLevel="1" x14ac:dyDescent="0.25">
      <c r="A670" s="3" t="s">
        <v>1102</v>
      </c>
      <c r="B670" s="15"/>
      <c r="C670" s="15"/>
      <c r="D670" s="14"/>
      <c r="E670" s="16"/>
      <c r="F670" s="33" t="s">
        <v>1159</v>
      </c>
      <c r="G670" s="16"/>
      <c r="H670" s="26">
        <f>SUBTOTAL(9,H664:H669)</f>
        <v>953</v>
      </c>
      <c r="I670" s="26">
        <f>SUBTOTAL(9,I664:I669)</f>
        <v>40314</v>
      </c>
      <c r="J670" s="26">
        <f>SUBTOTAL(9,J664:J669)</f>
        <v>197667</v>
      </c>
      <c r="K670" s="26">
        <f>SUBTOTAL(9,K664:K669)</f>
        <v>103789</v>
      </c>
      <c r="L670" s="26">
        <f>SUBTOTAL(9,L664:L669)</f>
        <v>33512</v>
      </c>
      <c r="M670" s="27">
        <f t="shared" si="24"/>
        <v>541.55342465753426</v>
      </c>
      <c r="N670" s="27">
        <f t="shared" si="25"/>
        <v>4.903184997767525</v>
      </c>
      <c r="O670" s="27">
        <f t="shared" si="26"/>
        <v>56.826172576866128</v>
      </c>
    </row>
    <row r="671" spans="1:15" outlineLevel="1" x14ac:dyDescent="0.25">
      <c r="A671" s="3"/>
      <c r="B671" s="19" t="str">
        <f>CONCATENATE("COUNTY - ",A672)</f>
        <v>COUNTY - REAGAN</v>
      </c>
      <c r="D671" s="3" t="s">
        <v>4</v>
      </c>
      <c r="E671" s="2"/>
      <c r="F671" s="32"/>
      <c r="G671" s="2"/>
      <c r="H671" s="13"/>
      <c r="I671" s="13"/>
      <c r="J671" s="13"/>
      <c r="K671" s="13"/>
      <c r="L671" s="13"/>
    </row>
    <row r="672" spans="1:15" outlineLevel="2" x14ac:dyDescent="0.25">
      <c r="A672" s="1" t="s">
        <v>749</v>
      </c>
      <c r="B672" s="1" t="s">
        <v>750</v>
      </c>
      <c r="C672" s="1" t="s">
        <v>751</v>
      </c>
      <c r="E672" s="2" t="s">
        <v>1161</v>
      </c>
      <c r="F672" s="32"/>
      <c r="G672" s="2">
        <v>365</v>
      </c>
      <c r="H672" s="13">
        <v>7</v>
      </c>
      <c r="I672" s="13">
        <v>16</v>
      </c>
      <c r="J672" s="13">
        <v>173</v>
      </c>
      <c r="K672" s="13">
        <v>55</v>
      </c>
      <c r="L672" s="13">
        <v>0</v>
      </c>
      <c r="M672" s="12">
        <f t="shared" si="24"/>
        <v>0.47397260273972602</v>
      </c>
      <c r="N672" s="12">
        <f t="shared" si="25"/>
        <v>10.8125</v>
      </c>
      <c r="O672" s="12">
        <f t="shared" si="26"/>
        <v>6.7710371819960855</v>
      </c>
    </row>
    <row r="673" spans="1:15" outlineLevel="1" x14ac:dyDescent="0.25">
      <c r="A673" s="3" t="s">
        <v>1103</v>
      </c>
      <c r="E673" s="2"/>
      <c r="F673" s="32" t="s">
        <v>1159</v>
      </c>
      <c r="G673" s="2"/>
      <c r="H673" s="28">
        <f>SUBTOTAL(9,H672:H672)</f>
        <v>7</v>
      </c>
      <c r="I673" s="28">
        <f>SUBTOTAL(9,I672:I672)</f>
        <v>16</v>
      </c>
      <c r="J673" s="28">
        <f>SUBTOTAL(9,J672:J672)</f>
        <v>173</v>
      </c>
      <c r="K673" s="28">
        <f>SUBTOTAL(9,K672:K672)</f>
        <v>55</v>
      </c>
      <c r="L673" s="28">
        <f>SUBTOTAL(9,L672:L672)</f>
        <v>0</v>
      </c>
      <c r="M673" s="29">
        <f t="shared" si="24"/>
        <v>0.47397260273972602</v>
      </c>
      <c r="N673" s="29">
        <f t="shared" si="25"/>
        <v>10.8125</v>
      </c>
      <c r="O673" s="29">
        <f t="shared" si="26"/>
        <v>6.7710371819960855</v>
      </c>
    </row>
    <row r="674" spans="1:15" outlineLevel="1" x14ac:dyDescent="0.25">
      <c r="A674" s="3"/>
      <c r="B674" s="19" t="str">
        <f>CONCATENATE("COUNTY - ",A675)</f>
        <v>COUNTY - REEVES</v>
      </c>
      <c r="D674" s="3" t="s">
        <v>4</v>
      </c>
      <c r="E674" s="2"/>
      <c r="F674" s="32"/>
      <c r="G674" s="2"/>
      <c r="H674" s="13"/>
      <c r="I674" s="13"/>
      <c r="J674" s="13"/>
      <c r="K674" s="13"/>
      <c r="L674" s="13"/>
    </row>
    <row r="675" spans="1:15" outlineLevel="2" x14ac:dyDescent="0.25">
      <c r="A675" s="1" t="s">
        <v>752</v>
      </c>
      <c r="B675" s="1" t="s">
        <v>753</v>
      </c>
      <c r="C675" s="1" t="s">
        <v>754</v>
      </c>
      <c r="E675" s="2" t="s">
        <v>1161</v>
      </c>
      <c r="F675" s="32"/>
      <c r="G675" s="2">
        <v>365</v>
      </c>
      <c r="H675" s="13">
        <v>25</v>
      </c>
      <c r="I675" s="13">
        <v>639</v>
      </c>
      <c r="J675" s="13">
        <v>2485</v>
      </c>
      <c r="K675" s="13">
        <v>1276</v>
      </c>
      <c r="L675" s="13">
        <v>466</v>
      </c>
      <c r="M675" s="12">
        <f t="shared" si="24"/>
        <v>6.8082191780821919</v>
      </c>
      <c r="N675" s="12">
        <f t="shared" si="25"/>
        <v>3.8888888888888888</v>
      </c>
      <c r="O675" s="12">
        <f t="shared" si="26"/>
        <v>27.232876712328768</v>
      </c>
    </row>
    <row r="676" spans="1:15" outlineLevel="1" x14ac:dyDescent="0.25">
      <c r="A676" s="3" t="s">
        <v>1104</v>
      </c>
      <c r="E676" s="2"/>
      <c r="F676" s="32" t="s">
        <v>1159</v>
      </c>
      <c r="G676" s="2"/>
      <c r="H676" s="28">
        <f>SUBTOTAL(9,H675:H675)</f>
        <v>25</v>
      </c>
      <c r="I676" s="28">
        <f>SUBTOTAL(9,I675:I675)</f>
        <v>639</v>
      </c>
      <c r="J676" s="28">
        <f>SUBTOTAL(9,J675:J675)</f>
        <v>2485</v>
      </c>
      <c r="K676" s="28">
        <f>SUBTOTAL(9,K675:K675)</f>
        <v>1276</v>
      </c>
      <c r="L676" s="28">
        <f>SUBTOTAL(9,L675:L675)</f>
        <v>466</v>
      </c>
      <c r="M676" s="29">
        <f t="shared" si="24"/>
        <v>6.8082191780821919</v>
      </c>
      <c r="N676" s="29">
        <f t="shared" si="25"/>
        <v>3.8888888888888888</v>
      </c>
      <c r="O676" s="29">
        <f t="shared" si="26"/>
        <v>27.232876712328768</v>
      </c>
    </row>
    <row r="677" spans="1:15" outlineLevel="1" x14ac:dyDescent="0.25">
      <c r="A677" s="3"/>
      <c r="B677" s="19" t="str">
        <f>CONCATENATE("COUNTY - ",A678)</f>
        <v>COUNTY - REFUGIO</v>
      </c>
      <c r="D677" s="3" t="s">
        <v>4</v>
      </c>
      <c r="E677" s="2"/>
      <c r="F677" s="32"/>
      <c r="G677" s="2"/>
      <c r="H677" s="13"/>
      <c r="I677" s="13"/>
      <c r="J677" s="13"/>
      <c r="K677" s="13"/>
      <c r="L677" s="13"/>
    </row>
    <row r="678" spans="1:15" outlineLevel="2" x14ac:dyDescent="0.25">
      <c r="A678" s="1" t="s">
        <v>755</v>
      </c>
      <c r="B678" s="1" t="s">
        <v>756</v>
      </c>
      <c r="C678" s="1" t="s">
        <v>757</v>
      </c>
      <c r="E678" s="2" t="s">
        <v>1161</v>
      </c>
      <c r="F678" s="32"/>
      <c r="G678" s="2">
        <v>365</v>
      </c>
      <c r="H678" s="13">
        <v>20</v>
      </c>
      <c r="I678" s="13">
        <v>115</v>
      </c>
      <c r="J678" s="13">
        <v>1103</v>
      </c>
      <c r="K678" s="13">
        <v>247</v>
      </c>
      <c r="L678" s="13">
        <v>9</v>
      </c>
      <c r="M678" s="12">
        <f t="shared" si="24"/>
        <v>3.021917808219178</v>
      </c>
      <c r="N678" s="12">
        <f t="shared" si="25"/>
        <v>9.5913043478260871</v>
      </c>
      <c r="O678" s="12">
        <f t="shared" si="26"/>
        <v>15.109589041095889</v>
      </c>
    </row>
    <row r="679" spans="1:15" outlineLevel="1" x14ac:dyDescent="0.25">
      <c r="A679" s="3" t="s">
        <v>1105</v>
      </c>
      <c r="E679" s="2"/>
      <c r="F679" s="32" t="s">
        <v>1159</v>
      </c>
      <c r="G679" s="2"/>
      <c r="H679" s="28">
        <f>SUBTOTAL(9,H678:H678)</f>
        <v>20</v>
      </c>
      <c r="I679" s="28">
        <f>SUBTOTAL(9,I678:I678)</f>
        <v>115</v>
      </c>
      <c r="J679" s="28">
        <f>SUBTOTAL(9,J678:J678)</f>
        <v>1103</v>
      </c>
      <c r="K679" s="28">
        <f>SUBTOTAL(9,K678:K678)</f>
        <v>247</v>
      </c>
      <c r="L679" s="28">
        <f>SUBTOTAL(9,L678:L678)</f>
        <v>9</v>
      </c>
      <c r="M679" s="29">
        <f t="shared" si="24"/>
        <v>3.021917808219178</v>
      </c>
      <c r="N679" s="29">
        <f t="shared" si="25"/>
        <v>9.5913043478260871</v>
      </c>
      <c r="O679" s="29">
        <f t="shared" si="26"/>
        <v>15.109589041095889</v>
      </c>
    </row>
    <row r="680" spans="1:15" outlineLevel="1" x14ac:dyDescent="0.25">
      <c r="A680" s="3"/>
      <c r="B680" s="19" t="str">
        <f>CONCATENATE("COUNTY - ",A681)</f>
        <v>COUNTY - ROCKWALL</v>
      </c>
      <c r="D680" s="3" t="s">
        <v>6</v>
      </c>
      <c r="E680" s="2"/>
      <c r="F680" s="32"/>
      <c r="G680" s="2"/>
      <c r="H680" s="13"/>
      <c r="I680" s="13"/>
      <c r="J680" s="13"/>
      <c r="K680" s="13"/>
      <c r="L680" s="13"/>
    </row>
    <row r="681" spans="1:15" outlineLevel="2" x14ac:dyDescent="0.25">
      <c r="A681" s="1" t="s">
        <v>758</v>
      </c>
      <c r="B681" s="1" t="s">
        <v>759</v>
      </c>
      <c r="C681" s="1" t="s">
        <v>760</v>
      </c>
      <c r="E681" s="2" t="s">
        <v>1162</v>
      </c>
      <c r="F681" s="32"/>
      <c r="G681" s="2">
        <v>365</v>
      </c>
      <c r="H681" s="13">
        <v>157</v>
      </c>
      <c r="I681" s="13">
        <v>9935</v>
      </c>
      <c r="J681" s="13">
        <v>37778</v>
      </c>
      <c r="K681" s="13">
        <v>18266</v>
      </c>
      <c r="L681" s="13">
        <v>5424</v>
      </c>
      <c r="M681" s="12">
        <f t="shared" si="24"/>
        <v>103.50136986301369</v>
      </c>
      <c r="N681" s="12">
        <f t="shared" si="25"/>
        <v>3.8025163563160542</v>
      </c>
      <c r="O681" s="12">
        <f t="shared" si="26"/>
        <v>65.924439403193432</v>
      </c>
    </row>
    <row r="682" spans="1:15" outlineLevel="2" x14ac:dyDescent="0.25">
      <c r="A682" s="1" t="s">
        <v>758</v>
      </c>
      <c r="B682" s="1" t="s">
        <v>761</v>
      </c>
      <c r="C682" s="1" t="s">
        <v>762</v>
      </c>
      <c r="E682" s="2" t="s">
        <v>1163</v>
      </c>
      <c r="F682" s="32"/>
      <c r="G682" s="2">
        <v>365</v>
      </c>
      <c r="H682" s="13">
        <v>104</v>
      </c>
      <c r="I682" s="13">
        <v>3777</v>
      </c>
      <c r="J682" s="13">
        <v>13000</v>
      </c>
      <c r="K682" s="13">
        <v>7177</v>
      </c>
      <c r="L682" s="13">
        <v>749</v>
      </c>
      <c r="M682" s="12">
        <f t="shared" si="24"/>
        <v>35.61643835616438</v>
      </c>
      <c r="N682" s="12">
        <f t="shared" si="25"/>
        <v>3.441885093989939</v>
      </c>
      <c r="O682" s="12">
        <f t="shared" si="26"/>
        <v>34.246575342465754</v>
      </c>
    </row>
    <row r="683" spans="1:15" outlineLevel="1" x14ac:dyDescent="0.25">
      <c r="A683" s="3" t="s">
        <v>1106</v>
      </c>
      <c r="E683" s="2"/>
      <c r="F683" s="32" t="s">
        <v>1159</v>
      </c>
      <c r="G683" s="2"/>
      <c r="H683" s="28">
        <f>SUBTOTAL(9,H681:H682)</f>
        <v>261</v>
      </c>
      <c r="I683" s="28">
        <f>SUBTOTAL(9,I681:I682)</f>
        <v>13712</v>
      </c>
      <c r="J683" s="28">
        <f>SUBTOTAL(9,J681:J682)</f>
        <v>50778</v>
      </c>
      <c r="K683" s="28">
        <f>SUBTOTAL(9,K681:K682)</f>
        <v>25443</v>
      </c>
      <c r="L683" s="28">
        <f>SUBTOTAL(9,L681:L682)</f>
        <v>6173</v>
      </c>
      <c r="M683" s="29">
        <f t="shared" si="24"/>
        <v>139.11780821917807</v>
      </c>
      <c r="N683" s="29">
        <f t="shared" si="25"/>
        <v>3.7031796966161026</v>
      </c>
      <c r="O683" s="29">
        <f t="shared" si="26"/>
        <v>53.301842229570141</v>
      </c>
    </row>
    <row r="684" spans="1:15" outlineLevel="1" x14ac:dyDescent="0.25">
      <c r="A684" s="3"/>
      <c r="B684" s="19" t="str">
        <f>CONCATENATE("COUNTY - ",A685)</f>
        <v>COUNTY - RUNNELS</v>
      </c>
      <c r="D684" s="3" t="s">
        <v>4</v>
      </c>
      <c r="E684" s="2"/>
      <c r="F684" s="32"/>
      <c r="G684" s="2"/>
      <c r="H684" s="13"/>
      <c r="I684" s="13"/>
      <c r="J684" s="13"/>
      <c r="K684" s="13"/>
      <c r="L684" s="13"/>
    </row>
    <row r="685" spans="1:15" outlineLevel="2" x14ac:dyDescent="0.25">
      <c r="A685" s="1" t="s">
        <v>763</v>
      </c>
      <c r="B685" s="1" t="s">
        <v>764</v>
      </c>
      <c r="C685" s="1" t="s">
        <v>765</v>
      </c>
      <c r="E685" s="2" t="s">
        <v>1161</v>
      </c>
      <c r="F685" s="32"/>
      <c r="G685" s="2">
        <v>365</v>
      </c>
      <c r="H685" s="13">
        <v>16</v>
      </c>
      <c r="I685" s="13">
        <v>169</v>
      </c>
      <c r="J685" s="13">
        <v>2544</v>
      </c>
      <c r="K685" s="13">
        <v>2368</v>
      </c>
      <c r="L685" s="13">
        <v>46</v>
      </c>
      <c r="M685" s="12">
        <f t="shared" si="24"/>
        <v>6.9698630136986299</v>
      </c>
      <c r="N685" s="12">
        <f t="shared" si="25"/>
        <v>15.053254437869823</v>
      </c>
      <c r="O685" s="12">
        <f t="shared" si="26"/>
        <v>43.561643835616437</v>
      </c>
    </row>
    <row r="686" spans="1:15" outlineLevel="2" x14ac:dyDescent="0.25">
      <c r="A686" s="1" t="s">
        <v>763</v>
      </c>
      <c r="B686" s="1" t="s">
        <v>766</v>
      </c>
      <c r="C686" s="1" t="s">
        <v>767</v>
      </c>
      <c r="E686" s="2" t="s">
        <v>1162</v>
      </c>
      <c r="F686" s="32"/>
      <c r="G686" s="2">
        <v>365</v>
      </c>
      <c r="H686" s="13">
        <v>15</v>
      </c>
      <c r="I686" s="13">
        <v>153</v>
      </c>
      <c r="J686" s="13">
        <v>700</v>
      </c>
      <c r="K686" s="13">
        <v>863</v>
      </c>
      <c r="L686" s="13">
        <v>6</v>
      </c>
      <c r="M686" s="12">
        <f t="shared" si="24"/>
        <v>1.9178082191780821</v>
      </c>
      <c r="N686" s="12">
        <f t="shared" si="25"/>
        <v>4.5751633986928102</v>
      </c>
      <c r="O686" s="12">
        <f t="shared" si="26"/>
        <v>12.785388127853881</v>
      </c>
    </row>
    <row r="687" spans="1:15" outlineLevel="1" x14ac:dyDescent="0.25">
      <c r="A687" s="3" t="s">
        <v>1107</v>
      </c>
      <c r="E687" s="2"/>
      <c r="F687" s="32" t="s">
        <v>1159</v>
      </c>
      <c r="G687" s="2"/>
      <c r="H687" s="28">
        <f>SUBTOTAL(9,H685:H686)</f>
        <v>31</v>
      </c>
      <c r="I687" s="28">
        <f>SUBTOTAL(9,I685:I686)</f>
        <v>322</v>
      </c>
      <c r="J687" s="28">
        <f>SUBTOTAL(9,J685:J686)</f>
        <v>3244</v>
      </c>
      <c r="K687" s="28">
        <f>SUBTOTAL(9,K685:K686)</f>
        <v>3231</v>
      </c>
      <c r="L687" s="28">
        <f>SUBTOTAL(9,L685:L686)</f>
        <v>52</v>
      </c>
      <c r="M687" s="29">
        <f t="shared" si="24"/>
        <v>8.8876712328767127</v>
      </c>
      <c r="N687" s="29">
        <f t="shared" si="25"/>
        <v>10.074534161490684</v>
      </c>
      <c r="O687" s="29">
        <f t="shared" si="26"/>
        <v>28.669907202828103</v>
      </c>
    </row>
    <row r="688" spans="1:15" outlineLevel="1" x14ac:dyDescent="0.25">
      <c r="A688" s="3"/>
      <c r="B688" s="19" t="str">
        <f>CONCATENATE("COUNTY - ",A689)</f>
        <v>COUNTY - RUSK</v>
      </c>
      <c r="D688" s="3" t="s">
        <v>6</v>
      </c>
      <c r="E688" s="2"/>
      <c r="F688" s="32"/>
      <c r="G688" s="2"/>
      <c r="H688" s="13"/>
      <c r="I688" s="13"/>
      <c r="J688" s="13"/>
      <c r="K688" s="13"/>
      <c r="L688" s="13"/>
    </row>
    <row r="689" spans="1:15" outlineLevel="2" x14ac:dyDescent="0.25">
      <c r="A689" s="1" t="s">
        <v>768</v>
      </c>
      <c r="B689" s="1" t="s">
        <v>769</v>
      </c>
      <c r="C689" s="1" t="s">
        <v>770</v>
      </c>
      <c r="E689" s="2" t="s">
        <v>1163</v>
      </c>
      <c r="F689" s="32"/>
      <c r="G689" s="2">
        <v>365</v>
      </c>
      <c r="H689" s="13">
        <v>42</v>
      </c>
      <c r="I689" s="13">
        <v>989</v>
      </c>
      <c r="J689" s="13">
        <v>2868</v>
      </c>
      <c r="K689" s="13">
        <v>1360</v>
      </c>
      <c r="L689" s="13">
        <v>456</v>
      </c>
      <c r="M689" s="12">
        <f t="shared" si="24"/>
        <v>7.8575342465753426</v>
      </c>
      <c r="N689" s="12">
        <f t="shared" si="25"/>
        <v>2.8998988877654197</v>
      </c>
      <c r="O689" s="12">
        <f t="shared" si="26"/>
        <v>18.708414872798436</v>
      </c>
    </row>
    <row r="690" spans="1:15" outlineLevel="1" x14ac:dyDescent="0.25">
      <c r="A690" s="3" t="s">
        <v>1108</v>
      </c>
      <c r="E690" s="2"/>
      <c r="F690" s="32" t="s">
        <v>1159</v>
      </c>
      <c r="G690" s="2"/>
      <c r="H690" s="28">
        <f>SUBTOTAL(9,H689:H689)</f>
        <v>42</v>
      </c>
      <c r="I690" s="28">
        <f>SUBTOTAL(9,I689:I689)</f>
        <v>989</v>
      </c>
      <c r="J690" s="28">
        <f>SUBTOTAL(9,J689:J689)</f>
        <v>2868</v>
      </c>
      <c r="K690" s="28">
        <f>SUBTOTAL(9,K689:K689)</f>
        <v>1360</v>
      </c>
      <c r="L690" s="28">
        <f>SUBTOTAL(9,L689:L689)</f>
        <v>456</v>
      </c>
      <c r="M690" s="29">
        <f t="shared" si="24"/>
        <v>7.8575342465753426</v>
      </c>
      <c r="N690" s="29">
        <f t="shared" si="25"/>
        <v>2.8998988877654197</v>
      </c>
      <c r="O690" s="29">
        <f t="shared" si="26"/>
        <v>18.708414872798436</v>
      </c>
    </row>
    <row r="691" spans="1:15" outlineLevel="1" x14ac:dyDescent="0.25">
      <c r="A691" s="3"/>
      <c r="B691" s="19" t="str">
        <f>CONCATENATE("COUNTY - ",A692)</f>
        <v>COUNTY - SABINE</v>
      </c>
      <c r="D691" s="3" t="s">
        <v>4</v>
      </c>
      <c r="E691" s="2"/>
      <c r="F691" s="32"/>
      <c r="G691" s="2"/>
      <c r="H691" s="13"/>
      <c r="I691" s="13"/>
      <c r="J691" s="13"/>
      <c r="K691" s="13"/>
      <c r="L691" s="13"/>
    </row>
    <row r="692" spans="1:15" outlineLevel="2" x14ac:dyDescent="0.25">
      <c r="A692" s="1" t="s">
        <v>771</v>
      </c>
      <c r="B692" s="1" t="s">
        <v>772</v>
      </c>
      <c r="C692" s="1" t="s">
        <v>773</v>
      </c>
      <c r="E692" s="2" t="s">
        <v>1163</v>
      </c>
      <c r="F692" s="32"/>
      <c r="G692" s="2">
        <v>365</v>
      </c>
      <c r="H692" s="13">
        <v>25</v>
      </c>
      <c r="I692" s="13">
        <v>99</v>
      </c>
      <c r="J692" s="13">
        <v>509</v>
      </c>
      <c r="K692" s="13">
        <v>491</v>
      </c>
      <c r="L692" s="13">
        <v>6</v>
      </c>
      <c r="M692" s="12">
        <f t="shared" si="24"/>
        <v>1.3945205479452054</v>
      </c>
      <c r="N692" s="12">
        <f t="shared" si="25"/>
        <v>5.141414141414141</v>
      </c>
      <c r="O692" s="12">
        <f t="shared" si="26"/>
        <v>5.5780821917808217</v>
      </c>
    </row>
    <row r="693" spans="1:15" outlineLevel="1" x14ac:dyDescent="0.25">
      <c r="A693" s="3" t="s">
        <v>1109</v>
      </c>
      <c r="E693" s="2"/>
      <c r="F693" s="32" t="s">
        <v>1159</v>
      </c>
      <c r="G693" s="2"/>
      <c r="H693" s="28">
        <f>SUBTOTAL(9,H692:H692)</f>
        <v>25</v>
      </c>
      <c r="I693" s="28">
        <f>SUBTOTAL(9,I692:I692)</f>
        <v>99</v>
      </c>
      <c r="J693" s="28">
        <f>SUBTOTAL(9,J692:J692)</f>
        <v>509</v>
      </c>
      <c r="K693" s="28">
        <f>SUBTOTAL(9,K692:K692)</f>
        <v>491</v>
      </c>
      <c r="L693" s="28">
        <f>SUBTOTAL(9,L692:L692)</f>
        <v>6</v>
      </c>
      <c r="M693" s="29">
        <f t="shared" si="24"/>
        <v>1.3945205479452054</v>
      </c>
      <c r="N693" s="29">
        <f t="shared" si="25"/>
        <v>5.141414141414141</v>
      </c>
      <c r="O693" s="29">
        <f t="shared" si="26"/>
        <v>5.5780821917808217</v>
      </c>
    </row>
    <row r="694" spans="1:15" outlineLevel="1" x14ac:dyDescent="0.25">
      <c r="A694" s="3"/>
      <c r="B694" s="19" t="str">
        <f>CONCATENATE("COUNTY - ",A695)</f>
        <v>COUNTY - SAN AUGUSTINE</v>
      </c>
      <c r="D694" s="3" t="s">
        <v>4</v>
      </c>
      <c r="E694" s="2"/>
      <c r="F694" s="32"/>
      <c r="G694" s="2"/>
      <c r="H694" s="13"/>
      <c r="I694" s="13"/>
      <c r="J694" s="13"/>
      <c r="K694" s="13"/>
      <c r="L694" s="13"/>
    </row>
    <row r="695" spans="1:15" outlineLevel="2" x14ac:dyDescent="0.25">
      <c r="A695" s="1" t="s">
        <v>774</v>
      </c>
      <c r="B695" s="1" t="s">
        <v>775</v>
      </c>
      <c r="C695" s="1" t="s">
        <v>776</v>
      </c>
      <c r="E695" s="2" t="s">
        <v>1162</v>
      </c>
      <c r="F695" s="32"/>
      <c r="G695" s="2">
        <v>365</v>
      </c>
      <c r="H695" s="13">
        <v>9</v>
      </c>
      <c r="I695" s="13">
        <v>75</v>
      </c>
      <c r="J695" s="13">
        <v>215</v>
      </c>
      <c r="K695" s="13">
        <v>182</v>
      </c>
      <c r="L695" s="13">
        <v>5</v>
      </c>
      <c r="M695" s="12">
        <f t="shared" si="24"/>
        <v>0.58904109589041098</v>
      </c>
      <c r="N695" s="12">
        <f t="shared" si="25"/>
        <v>2.8666666666666667</v>
      </c>
      <c r="O695" s="12">
        <f t="shared" si="26"/>
        <v>6.5449010654490101</v>
      </c>
    </row>
    <row r="696" spans="1:15" outlineLevel="1" x14ac:dyDescent="0.25">
      <c r="A696" s="3" t="s">
        <v>1110</v>
      </c>
      <c r="E696" s="2"/>
      <c r="F696" s="32" t="s">
        <v>1159</v>
      </c>
      <c r="G696" s="2"/>
      <c r="H696" s="28">
        <f>SUBTOTAL(9,H695:H695)</f>
        <v>9</v>
      </c>
      <c r="I696" s="28">
        <f>SUBTOTAL(9,I695:I695)</f>
        <v>75</v>
      </c>
      <c r="J696" s="28">
        <f>SUBTOTAL(9,J695:J695)</f>
        <v>215</v>
      </c>
      <c r="K696" s="28">
        <f>SUBTOTAL(9,K695:K695)</f>
        <v>182</v>
      </c>
      <c r="L696" s="28">
        <f>SUBTOTAL(9,L695:L695)</f>
        <v>5</v>
      </c>
      <c r="M696" s="29">
        <f t="shared" si="24"/>
        <v>0.58904109589041098</v>
      </c>
      <c r="N696" s="29">
        <f t="shared" si="25"/>
        <v>2.8666666666666667</v>
      </c>
      <c r="O696" s="29">
        <f t="shared" si="26"/>
        <v>6.5449010654490101</v>
      </c>
    </row>
    <row r="697" spans="1:15" outlineLevel="1" x14ac:dyDescent="0.25">
      <c r="A697" s="3"/>
      <c r="B697" s="19" t="str">
        <f>CONCATENATE("COUNTY - ",A698)</f>
        <v>COUNTY - SCHLEICHER</v>
      </c>
      <c r="D697" s="3" t="s">
        <v>4</v>
      </c>
      <c r="E697" s="2"/>
      <c r="F697" s="32"/>
      <c r="G697" s="2"/>
      <c r="H697" s="13"/>
      <c r="I697" s="13"/>
      <c r="J697" s="13"/>
      <c r="K697" s="13"/>
      <c r="L697" s="13"/>
    </row>
    <row r="698" spans="1:15" outlineLevel="2" x14ac:dyDescent="0.25">
      <c r="A698" s="1" t="s">
        <v>777</v>
      </c>
      <c r="B698" s="1" t="s">
        <v>778</v>
      </c>
      <c r="C698" s="1" t="s">
        <v>779</v>
      </c>
      <c r="E698" s="2" t="s">
        <v>1163</v>
      </c>
      <c r="F698" s="32"/>
      <c r="G698" s="2">
        <v>365</v>
      </c>
      <c r="H698" s="13">
        <v>14</v>
      </c>
      <c r="I698" s="13">
        <v>84</v>
      </c>
      <c r="J698" s="13">
        <v>638</v>
      </c>
      <c r="K698" s="13">
        <v>469</v>
      </c>
      <c r="L698" s="13">
        <v>0</v>
      </c>
      <c r="M698" s="12">
        <f t="shared" si="24"/>
        <v>1.747945205479452</v>
      </c>
      <c r="N698" s="12">
        <f t="shared" si="25"/>
        <v>7.5952380952380949</v>
      </c>
      <c r="O698" s="12">
        <f t="shared" si="26"/>
        <v>12.485322896281801</v>
      </c>
    </row>
    <row r="699" spans="1:15" outlineLevel="1" x14ac:dyDescent="0.25">
      <c r="A699" s="3" t="s">
        <v>1111</v>
      </c>
      <c r="E699" s="2"/>
      <c r="F699" s="32" t="s">
        <v>1159</v>
      </c>
      <c r="G699" s="2"/>
      <c r="H699" s="28">
        <f>SUBTOTAL(9,H698:H698)</f>
        <v>14</v>
      </c>
      <c r="I699" s="28">
        <f>SUBTOTAL(9,I698:I698)</f>
        <v>84</v>
      </c>
      <c r="J699" s="28">
        <f>SUBTOTAL(9,J698:J698)</f>
        <v>638</v>
      </c>
      <c r="K699" s="28">
        <f>SUBTOTAL(9,K698:K698)</f>
        <v>469</v>
      </c>
      <c r="L699" s="28">
        <f>SUBTOTAL(9,L698:L698)</f>
        <v>0</v>
      </c>
      <c r="M699" s="29">
        <f t="shared" si="24"/>
        <v>1.747945205479452</v>
      </c>
      <c r="N699" s="29">
        <f t="shared" si="25"/>
        <v>7.5952380952380949</v>
      </c>
      <c r="O699" s="29">
        <f t="shared" si="26"/>
        <v>12.485322896281801</v>
      </c>
    </row>
    <row r="700" spans="1:15" outlineLevel="1" x14ac:dyDescent="0.25">
      <c r="A700" s="3"/>
      <c r="B700" s="19" t="str">
        <f>CONCATENATE("COUNTY - ",A701)</f>
        <v>COUNTY - SCURRY</v>
      </c>
      <c r="D700" s="3" t="s">
        <v>4</v>
      </c>
      <c r="E700" s="2"/>
      <c r="F700" s="32"/>
      <c r="G700" s="2"/>
      <c r="H700" s="13"/>
      <c r="I700" s="13"/>
      <c r="J700" s="13"/>
      <c r="K700" s="13"/>
      <c r="L700" s="13"/>
    </row>
    <row r="701" spans="1:15" outlineLevel="2" x14ac:dyDescent="0.25">
      <c r="A701" s="1" t="s">
        <v>780</v>
      </c>
      <c r="B701" s="1" t="s">
        <v>781</v>
      </c>
      <c r="C701" s="1" t="s">
        <v>782</v>
      </c>
      <c r="E701" s="2" t="s">
        <v>1161</v>
      </c>
      <c r="F701" s="32"/>
      <c r="G701" s="2">
        <v>365</v>
      </c>
      <c r="H701" s="13">
        <v>25</v>
      </c>
      <c r="I701" s="13">
        <v>672</v>
      </c>
      <c r="J701" s="13">
        <v>2023</v>
      </c>
      <c r="K701" s="13">
        <v>1040</v>
      </c>
      <c r="L701" s="13">
        <v>276</v>
      </c>
      <c r="M701" s="12">
        <f t="shared" si="24"/>
        <v>5.5424657534246577</v>
      </c>
      <c r="N701" s="12">
        <f t="shared" si="25"/>
        <v>3.0104166666666665</v>
      </c>
      <c r="O701" s="12">
        <f t="shared" si="26"/>
        <v>22.169863013698631</v>
      </c>
    </row>
    <row r="702" spans="1:15" outlineLevel="1" x14ac:dyDescent="0.25">
      <c r="A702" s="3" t="s">
        <v>1112</v>
      </c>
      <c r="E702" s="2"/>
      <c r="F702" s="32" t="s">
        <v>1159</v>
      </c>
      <c r="G702" s="2"/>
      <c r="H702" s="28">
        <f>SUBTOTAL(9,H701:H701)</f>
        <v>25</v>
      </c>
      <c r="I702" s="28">
        <f>SUBTOTAL(9,I701:I701)</f>
        <v>672</v>
      </c>
      <c r="J702" s="28">
        <f>SUBTOTAL(9,J701:J701)</f>
        <v>2023</v>
      </c>
      <c r="K702" s="28">
        <f>SUBTOTAL(9,K701:K701)</f>
        <v>1040</v>
      </c>
      <c r="L702" s="28">
        <f>SUBTOTAL(9,L701:L701)</f>
        <v>276</v>
      </c>
      <c r="M702" s="29">
        <f t="shared" si="24"/>
        <v>5.5424657534246577</v>
      </c>
      <c r="N702" s="29">
        <f t="shared" si="25"/>
        <v>3.0104166666666665</v>
      </c>
      <c r="O702" s="29">
        <f t="shared" si="26"/>
        <v>22.169863013698631</v>
      </c>
    </row>
    <row r="703" spans="1:15" outlineLevel="1" x14ac:dyDescent="0.25">
      <c r="A703" s="3"/>
      <c r="B703" s="19" t="str">
        <f>CONCATENATE("COUNTY - ",A704)</f>
        <v>COUNTY - SMITH</v>
      </c>
      <c r="D703" s="3" t="s">
        <v>6</v>
      </c>
      <c r="E703" s="2"/>
      <c r="F703" s="32"/>
      <c r="G703" s="2"/>
      <c r="H703" s="13"/>
      <c r="I703" s="13"/>
      <c r="J703" s="13"/>
      <c r="K703" s="13"/>
      <c r="L703" s="13"/>
    </row>
    <row r="704" spans="1:15" outlineLevel="2" x14ac:dyDescent="0.25">
      <c r="A704" s="1" t="s">
        <v>783</v>
      </c>
      <c r="B704" s="1" t="s">
        <v>791</v>
      </c>
      <c r="C704" s="1" t="s">
        <v>785</v>
      </c>
      <c r="E704" s="2" t="s">
        <v>1163</v>
      </c>
      <c r="F704" s="32"/>
      <c r="G704" s="2">
        <v>365</v>
      </c>
      <c r="H704" s="13">
        <v>20</v>
      </c>
      <c r="I704" s="13">
        <v>1482</v>
      </c>
      <c r="J704" s="13">
        <v>3631</v>
      </c>
      <c r="K704" s="13">
        <v>2520</v>
      </c>
      <c r="L704" s="13">
        <v>13</v>
      </c>
      <c r="M704" s="12">
        <f t="shared" si="24"/>
        <v>9.9479452054794528</v>
      </c>
      <c r="N704" s="12">
        <f t="shared" si="25"/>
        <v>2.4500674763832659</v>
      </c>
      <c r="O704" s="12">
        <f t="shared" si="26"/>
        <v>49.739726027397261</v>
      </c>
    </row>
    <row r="705" spans="1:15" outlineLevel="2" x14ac:dyDescent="0.25">
      <c r="A705" s="1" t="s">
        <v>783</v>
      </c>
      <c r="B705" s="1" t="s">
        <v>787</v>
      </c>
      <c r="C705" s="1" t="s">
        <v>785</v>
      </c>
      <c r="E705" s="2" t="s">
        <v>1162</v>
      </c>
      <c r="F705" s="32"/>
      <c r="G705" s="2">
        <v>365</v>
      </c>
      <c r="H705" s="13">
        <v>495</v>
      </c>
      <c r="I705" s="13">
        <v>25924</v>
      </c>
      <c r="J705" s="13">
        <v>139235</v>
      </c>
      <c r="K705" s="13">
        <v>81608</v>
      </c>
      <c r="L705" s="13">
        <v>19770</v>
      </c>
      <c r="M705" s="12">
        <f t="shared" si="24"/>
        <v>381.46575342465752</v>
      </c>
      <c r="N705" s="12">
        <f t="shared" si="25"/>
        <v>5.3708918376793706</v>
      </c>
      <c r="O705" s="12">
        <f t="shared" si="26"/>
        <v>77.063788570637882</v>
      </c>
    </row>
    <row r="706" spans="1:15" outlineLevel="2" x14ac:dyDescent="0.25">
      <c r="A706" s="1" t="s">
        <v>783</v>
      </c>
      <c r="B706" s="1" t="s">
        <v>788</v>
      </c>
      <c r="C706" s="1" t="s">
        <v>785</v>
      </c>
      <c r="E706" s="2" t="s">
        <v>1163</v>
      </c>
      <c r="F706" s="32"/>
      <c r="G706" s="2">
        <v>365</v>
      </c>
      <c r="H706" s="13">
        <v>94</v>
      </c>
      <c r="I706" s="13">
        <v>2227</v>
      </c>
      <c r="J706" s="13">
        <v>26717</v>
      </c>
      <c r="K706" s="13">
        <v>21091</v>
      </c>
      <c r="L706" s="13">
        <v>178</v>
      </c>
      <c r="M706" s="12">
        <f t="shared" si="24"/>
        <v>73.197260273972603</v>
      </c>
      <c r="N706" s="12">
        <f t="shared" si="25"/>
        <v>11.996856757970363</v>
      </c>
      <c r="O706" s="12">
        <f t="shared" si="26"/>
        <v>77.86942582337511</v>
      </c>
    </row>
    <row r="707" spans="1:15" outlineLevel="2" x14ac:dyDescent="0.25">
      <c r="A707" s="1" t="s">
        <v>783</v>
      </c>
      <c r="B707" s="1" t="s">
        <v>792</v>
      </c>
      <c r="C707" s="1" t="s">
        <v>785</v>
      </c>
      <c r="E707" s="2" t="s">
        <v>1162</v>
      </c>
      <c r="F707" s="32"/>
      <c r="G707" s="2">
        <v>365</v>
      </c>
      <c r="H707" s="13">
        <v>51</v>
      </c>
      <c r="I707" s="13">
        <v>450</v>
      </c>
      <c r="J707" s="13">
        <v>12262</v>
      </c>
      <c r="K707" s="13">
        <v>7841</v>
      </c>
      <c r="L707" s="13">
        <v>0</v>
      </c>
      <c r="M707" s="12">
        <f t="shared" si="24"/>
        <v>33.594520547945208</v>
      </c>
      <c r="N707" s="12">
        <f t="shared" si="25"/>
        <v>27.248888888888889</v>
      </c>
      <c r="O707" s="12">
        <f t="shared" si="26"/>
        <v>65.871608917539632</v>
      </c>
    </row>
    <row r="708" spans="1:15" outlineLevel="2" x14ac:dyDescent="0.25">
      <c r="A708" s="1" t="s">
        <v>783</v>
      </c>
      <c r="B708" s="1" t="s">
        <v>789</v>
      </c>
      <c r="C708" s="1" t="s">
        <v>785</v>
      </c>
      <c r="E708" s="2" t="s">
        <v>1163</v>
      </c>
      <c r="F708" s="32"/>
      <c r="G708" s="2">
        <v>365</v>
      </c>
      <c r="H708" s="13">
        <v>18</v>
      </c>
      <c r="I708" s="13">
        <v>195</v>
      </c>
      <c r="J708" s="13">
        <v>5097</v>
      </c>
      <c r="K708" s="13">
        <v>3855</v>
      </c>
      <c r="L708" s="13">
        <v>0</v>
      </c>
      <c r="M708" s="12">
        <f t="shared" si="24"/>
        <v>13.964383561643835</v>
      </c>
      <c r="N708" s="12">
        <f t="shared" si="25"/>
        <v>26.138461538461538</v>
      </c>
      <c r="O708" s="12">
        <f t="shared" si="26"/>
        <v>77.579908675799075</v>
      </c>
    </row>
    <row r="709" spans="1:15" outlineLevel="2" x14ac:dyDescent="0.25">
      <c r="A709" s="1" t="s">
        <v>783</v>
      </c>
      <c r="B709" s="1" t="s">
        <v>790</v>
      </c>
      <c r="C709" s="1" t="s">
        <v>785</v>
      </c>
      <c r="E709" s="2" t="s">
        <v>1163</v>
      </c>
      <c r="F709" s="32"/>
      <c r="G709" s="2">
        <v>365</v>
      </c>
      <c r="H709" s="13">
        <v>42</v>
      </c>
      <c r="I709" s="13">
        <v>856</v>
      </c>
      <c r="J709" s="13">
        <v>11695</v>
      </c>
      <c r="K709" s="13">
        <v>8718</v>
      </c>
      <c r="L709" s="13">
        <v>111</v>
      </c>
      <c r="M709" s="12">
        <f t="shared" si="24"/>
        <v>32.041095890410958</v>
      </c>
      <c r="N709" s="12">
        <f t="shared" si="25"/>
        <v>13.662383177570094</v>
      </c>
      <c r="O709" s="12">
        <f t="shared" si="26"/>
        <v>76.288323548597518</v>
      </c>
    </row>
    <row r="710" spans="1:15" outlineLevel="2" x14ac:dyDescent="0.25">
      <c r="A710" s="1" t="s">
        <v>783</v>
      </c>
      <c r="B710" s="1" t="s">
        <v>786</v>
      </c>
      <c r="C710" s="1" t="s">
        <v>785</v>
      </c>
      <c r="E710" s="2" t="s">
        <v>1163</v>
      </c>
      <c r="F710" s="32"/>
      <c r="G710" s="2">
        <v>365</v>
      </c>
      <c r="H710" s="13">
        <v>432</v>
      </c>
      <c r="I710" s="13">
        <v>20927</v>
      </c>
      <c r="J710" s="13">
        <v>109413</v>
      </c>
      <c r="K710" s="13">
        <v>63430</v>
      </c>
      <c r="L710" s="13">
        <v>6155</v>
      </c>
      <c r="M710" s="12">
        <f t="shared" si="24"/>
        <v>299.76164383561644</v>
      </c>
      <c r="N710" s="12">
        <f t="shared" si="25"/>
        <v>5.2283174845892866</v>
      </c>
      <c r="O710" s="12">
        <f t="shared" si="26"/>
        <v>69.3892694063927</v>
      </c>
    </row>
    <row r="711" spans="1:15" outlineLevel="2" x14ac:dyDescent="0.25">
      <c r="A711" s="1" t="s">
        <v>783</v>
      </c>
      <c r="B711" s="1" t="s">
        <v>784</v>
      </c>
      <c r="C711" s="1" t="s">
        <v>785</v>
      </c>
      <c r="E711" s="2" t="s">
        <v>1161</v>
      </c>
      <c r="F711" s="32"/>
      <c r="G711" s="2">
        <v>365</v>
      </c>
      <c r="H711" s="13">
        <v>130</v>
      </c>
      <c r="I711" s="13">
        <v>2149</v>
      </c>
      <c r="J711" s="13">
        <v>26438</v>
      </c>
      <c r="K711" s="13">
        <v>5361</v>
      </c>
      <c r="L711" s="13">
        <v>1716</v>
      </c>
      <c r="M711" s="12">
        <f t="shared" si="24"/>
        <v>72.432876712328763</v>
      </c>
      <c r="N711" s="12">
        <f t="shared" si="25"/>
        <v>12.302466263378316</v>
      </c>
      <c r="O711" s="12">
        <f t="shared" si="26"/>
        <v>55.717597471022131</v>
      </c>
    </row>
    <row r="712" spans="1:15" outlineLevel="1" x14ac:dyDescent="0.25">
      <c r="A712" s="3" t="s">
        <v>1113</v>
      </c>
      <c r="E712" s="2"/>
      <c r="F712" s="32" t="s">
        <v>1159</v>
      </c>
      <c r="G712" s="2"/>
      <c r="H712" s="28">
        <f>SUBTOTAL(9,H704:H711)</f>
        <v>1282</v>
      </c>
      <c r="I712" s="28">
        <f>SUBTOTAL(9,I704:I711)</f>
        <v>54210</v>
      </c>
      <c r="J712" s="28">
        <f>SUBTOTAL(9,J704:J711)</f>
        <v>334488</v>
      </c>
      <c r="K712" s="28">
        <f>SUBTOTAL(9,K704:K711)</f>
        <v>194424</v>
      </c>
      <c r="L712" s="28">
        <f>SUBTOTAL(9,L704:L711)</f>
        <v>27943</v>
      </c>
      <c r="M712" s="29">
        <f t="shared" si="24"/>
        <v>916.40547945205481</v>
      </c>
      <c r="N712" s="29">
        <f t="shared" si="25"/>
        <v>6.1702268954067518</v>
      </c>
      <c r="O712" s="29">
        <f t="shared" si="26"/>
        <v>71.482486696728145</v>
      </c>
    </row>
    <row r="713" spans="1:15" outlineLevel="1" x14ac:dyDescent="0.25">
      <c r="A713" s="3"/>
      <c r="B713" s="19" t="str">
        <f>CONCATENATE("COUNTY - ",A714)</f>
        <v>COUNTY - SOMERVELL</v>
      </c>
      <c r="D713" s="3" t="s">
        <v>4</v>
      </c>
      <c r="E713" s="2"/>
      <c r="F713" s="32"/>
      <c r="G713" s="2"/>
      <c r="H713" s="13"/>
      <c r="I713" s="13"/>
      <c r="J713" s="13"/>
      <c r="K713" s="13"/>
      <c r="L713" s="13"/>
    </row>
    <row r="714" spans="1:15" outlineLevel="2" x14ac:dyDescent="0.25">
      <c r="A714" s="1" t="s">
        <v>793</v>
      </c>
      <c r="B714" s="1" t="s">
        <v>794</v>
      </c>
      <c r="C714" s="1" t="s">
        <v>795</v>
      </c>
      <c r="E714" s="2" t="s">
        <v>1161</v>
      </c>
      <c r="F714" s="32"/>
      <c r="G714" s="2">
        <v>365</v>
      </c>
      <c r="H714" s="13">
        <v>10</v>
      </c>
      <c r="I714" s="13">
        <v>327</v>
      </c>
      <c r="J714" s="13">
        <v>1327</v>
      </c>
      <c r="K714" s="13">
        <v>1019</v>
      </c>
      <c r="L714" s="13">
        <v>29</v>
      </c>
      <c r="M714" s="12">
        <f t="shared" si="24"/>
        <v>3.6356164383561644</v>
      </c>
      <c r="N714" s="12">
        <f t="shared" si="25"/>
        <v>4.0581039755351682</v>
      </c>
      <c r="O714" s="12">
        <f t="shared" si="26"/>
        <v>36.356164383561648</v>
      </c>
    </row>
    <row r="715" spans="1:15" outlineLevel="1" x14ac:dyDescent="0.25">
      <c r="A715" s="3" t="s">
        <v>1114</v>
      </c>
      <c r="E715" s="2"/>
      <c r="F715" s="32" t="s">
        <v>1159</v>
      </c>
      <c r="G715" s="2"/>
      <c r="H715" s="28">
        <f>SUBTOTAL(9,H714:H714)</f>
        <v>10</v>
      </c>
      <c r="I715" s="28">
        <f>SUBTOTAL(9,I714:I714)</f>
        <v>327</v>
      </c>
      <c r="J715" s="28">
        <f>SUBTOTAL(9,J714:J714)</f>
        <v>1327</v>
      </c>
      <c r="K715" s="28">
        <f>SUBTOTAL(9,K714:K714)</f>
        <v>1019</v>
      </c>
      <c r="L715" s="28">
        <f>SUBTOTAL(9,L714:L714)</f>
        <v>29</v>
      </c>
      <c r="M715" s="29">
        <f t="shared" si="24"/>
        <v>3.6356164383561644</v>
      </c>
      <c r="N715" s="29">
        <f t="shared" si="25"/>
        <v>4.0581039755351682</v>
      </c>
      <c r="O715" s="29">
        <f t="shared" si="26"/>
        <v>36.356164383561648</v>
      </c>
    </row>
    <row r="716" spans="1:15" outlineLevel="1" x14ac:dyDescent="0.25">
      <c r="A716" s="3"/>
      <c r="B716" s="19" t="str">
        <f>CONCATENATE("COUNTY - ",A717)</f>
        <v>COUNTY - STARR</v>
      </c>
      <c r="D716" s="3" t="s">
        <v>4</v>
      </c>
      <c r="E716" s="2"/>
      <c r="F716" s="32"/>
      <c r="G716" s="2"/>
      <c r="H716" s="13"/>
      <c r="I716" s="13"/>
      <c r="J716" s="13"/>
      <c r="K716" s="13"/>
      <c r="L716" s="13"/>
    </row>
    <row r="717" spans="1:15" outlineLevel="2" x14ac:dyDescent="0.25">
      <c r="A717" s="1" t="s">
        <v>796</v>
      </c>
      <c r="B717" s="1" t="s">
        <v>797</v>
      </c>
      <c r="C717" s="1" t="s">
        <v>798</v>
      </c>
      <c r="E717" s="2" t="s">
        <v>1161</v>
      </c>
      <c r="F717" s="32"/>
      <c r="G717" s="2">
        <v>365</v>
      </c>
      <c r="H717" s="13">
        <v>47</v>
      </c>
      <c r="I717" s="13">
        <v>956</v>
      </c>
      <c r="J717" s="13">
        <v>3287</v>
      </c>
      <c r="K717" s="13">
        <v>1890</v>
      </c>
      <c r="L717" s="13">
        <v>603</v>
      </c>
      <c r="M717" s="12">
        <f t="shared" si="24"/>
        <v>9.0054794520547947</v>
      </c>
      <c r="N717" s="12">
        <f t="shared" si="25"/>
        <v>3.4382845188284521</v>
      </c>
      <c r="O717" s="12">
        <f t="shared" si="26"/>
        <v>19.160594578839991</v>
      </c>
    </row>
    <row r="718" spans="1:15" outlineLevel="1" x14ac:dyDescent="0.25">
      <c r="A718" s="3" t="s">
        <v>1115</v>
      </c>
      <c r="E718" s="2"/>
      <c r="F718" s="32" t="s">
        <v>1159</v>
      </c>
      <c r="G718" s="2"/>
      <c r="H718" s="28">
        <f>SUBTOTAL(9,H717:H717)</f>
        <v>47</v>
      </c>
      <c r="I718" s="28">
        <f>SUBTOTAL(9,I717:I717)</f>
        <v>956</v>
      </c>
      <c r="J718" s="28">
        <f>SUBTOTAL(9,J717:J717)</f>
        <v>3287</v>
      </c>
      <c r="K718" s="28">
        <f>SUBTOTAL(9,K717:K717)</f>
        <v>1890</v>
      </c>
      <c r="L718" s="28">
        <f>SUBTOTAL(9,L717:L717)</f>
        <v>603</v>
      </c>
      <c r="M718" s="29">
        <f t="shared" si="24"/>
        <v>9.0054794520547947</v>
      </c>
      <c r="N718" s="29">
        <f t="shared" si="25"/>
        <v>3.4382845188284521</v>
      </c>
      <c r="O718" s="29">
        <f t="shared" si="26"/>
        <v>19.160594578839991</v>
      </c>
    </row>
    <row r="719" spans="1:15" outlineLevel="1" x14ac:dyDescent="0.25">
      <c r="A719" s="3"/>
      <c r="B719" s="19" t="str">
        <f>CONCATENATE("COUNTY - ",A720)</f>
        <v>COUNTY - STEPHENS</v>
      </c>
      <c r="D719" s="3" t="s">
        <v>4</v>
      </c>
      <c r="E719" s="2"/>
      <c r="F719" s="32"/>
      <c r="G719" s="2"/>
      <c r="H719" s="13"/>
      <c r="I719" s="13"/>
      <c r="J719" s="13"/>
      <c r="K719" s="13"/>
      <c r="L719" s="13"/>
    </row>
    <row r="720" spans="1:15" outlineLevel="2" x14ac:dyDescent="0.25">
      <c r="A720" s="1" t="s">
        <v>799</v>
      </c>
      <c r="B720" s="1" t="s">
        <v>800</v>
      </c>
      <c r="C720" s="1" t="s">
        <v>801</v>
      </c>
      <c r="E720" s="2" t="s">
        <v>1161</v>
      </c>
      <c r="F720" s="32"/>
      <c r="G720" s="2">
        <v>365</v>
      </c>
      <c r="H720" s="13">
        <v>40</v>
      </c>
      <c r="I720" s="13">
        <v>97</v>
      </c>
      <c r="J720" s="13">
        <v>731</v>
      </c>
      <c r="K720" s="13">
        <v>428</v>
      </c>
      <c r="L720" s="13">
        <v>22</v>
      </c>
      <c r="M720" s="12">
        <f t="shared" si="24"/>
        <v>2.0027397260273974</v>
      </c>
      <c r="N720" s="12">
        <f t="shared" si="25"/>
        <v>7.536082474226804</v>
      </c>
      <c r="O720" s="12">
        <f t="shared" si="26"/>
        <v>5.0068493150684938</v>
      </c>
    </row>
    <row r="721" spans="1:15" outlineLevel="1" x14ac:dyDescent="0.25">
      <c r="A721" s="3" t="s">
        <v>1116</v>
      </c>
      <c r="E721" s="2"/>
      <c r="F721" s="32" t="s">
        <v>1159</v>
      </c>
      <c r="G721" s="2"/>
      <c r="H721" s="28">
        <f>SUBTOTAL(9,H720:H720)</f>
        <v>40</v>
      </c>
      <c r="I721" s="28">
        <f>SUBTOTAL(9,I720:I720)</f>
        <v>97</v>
      </c>
      <c r="J721" s="28">
        <f>SUBTOTAL(9,J720:J720)</f>
        <v>731</v>
      </c>
      <c r="K721" s="28">
        <f>SUBTOTAL(9,K720:K720)</f>
        <v>428</v>
      </c>
      <c r="L721" s="28">
        <f>SUBTOTAL(9,L720:L720)</f>
        <v>22</v>
      </c>
      <c r="M721" s="29">
        <f t="shared" si="24"/>
        <v>2.0027397260273974</v>
      </c>
      <c r="N721" s="29">
        <f t="shared" si="25"/>
        <v>7.536082474226804</v>
      </c>
      <c r="O721" s="29">
        <f t="shared" si="26"/>
        <v>5.0068493150684938</v>
      </c>
    </row>
    <row r="722" spans="1:15" outlineLevel="1" x14ac:dyDescent="0.25">
      <c r="A722" s="3"/>
      <c r="B722" s="19" t="str">
        <f>CONCATENATE("COUNTY - ",A723)</f>
        <v>COUNTY - STONEWALL</v>
      </c>
      <c r="D722" s="3" t="s">
        <v>4</v>
      </c>
      <c r="E722" s="2"/>
      <c r="F722" s="32"/>
      <c r="G722" s="2"/>
      <c r="H722" s="13"/>
      <c r="I722" s="13"/>
      <c r="J722" s="13"/>
      <c r="K722" s="13"/>
      <c r="L722" s="13"/>
    </row>
    <row r="723" spans="1:15" outlineLevel="2" x14ac:dyDescent="0.25">
      <c r="A723" s="1" t="s">
        <v>802</v>
      </c>
      <c r="B723" s="1" t="s">
        <v>803</v>
      </c>
      <c r="C723" s="1" t="s">
        <v>804</v>
      </c>
      <c r="E723" s="2" t="s">
        <v>1161</v>
      </c>
      <c r="F723" s="32"/>
      <c r="G723" s="2">
        <v>365</v>
      </c>
      <c r="H723" s="13">
        <v>20</v>
      </c>
      <c r="I723" s="13">
        <v>92</v>
      </c>
      <c r="J723" s="13">
        <v>1377</v>
      </c>
      <c r="K723" s="13">
        <v>633</v>
      </c>
      <c r="L723" s="13">
        <v>4</v>
      </c>
      <c r="M723" s="12">
        <f t="shared" si="24"/>
        <v>3.7726027397260276</v>
      </c>
      <c r="N723" s="12">
        <f t="shared" si="25"/>
        <v>14.967391304347826</v>
      </c>
      <c r="O723" s="12">
        <f t="shared" si="26"/>
        <v>18.863013698630137</v>
      </c>
    </row>
    <row r="724" spans="1:15" outlineLevel="1" x14ac:dyDescent="0.25">
      <c r="A724" s="3" t="s">
        <v>1117</v>
      </c>
      <c r="E724" s="2"/>
      <c r="F724" s="32" t="s">
        <v>1159</v>
      </c>
      <c r="G724" s="2"/>
      <c r="H724" s="28">
        <f>SUBTOTAL(9,H723:H723)</f>
        <v>20</v>
      </c>
      <c r="I724" s="28">
        <f>SUBTOTAL(9,I723:I723)</f>
        <v>92</v>
      </c>
      <c r="J724" s="28">
        <f>SUBTOTAL(9,J723:J723)</f>
        <v>1377</v>
      </c>
      <c r="K724" s="28">
        <f>SUBTOTAL(9,K723:K723)</f>
        <v>633</v>
      </c>
      <c r="L724" s="28">
        <f>SUBTOTAL(9,L723:L723)</f>
        <v>4</v>
      </c>
      <c r="M724" s="29">
        <f t="shared" si="24"/>
        <v>3.7726027397260276</v>
      </c>
      <c r="N724" s="29">
        <f t="shared" si="25"/>
        <v>14.967391304347826</v>
      </c>
      <c r="O724" s="29">
        <f t="shared" si="26"/>
        <v>18.863013698630137</v>
      </c>
    </row>
    <row r="725" spans="1:15" outlineLevel="1" x14ac:dyDescent="0.25">
      <c r="A725" s="3"/>
      <c r="B725" s="19" t="str">
        <f>CONCATENATE("COUNTY - ",A726)</f>
        <v>COUNTY - SUTTON</v>
      </c>
      <c r="D725" s="3" t="s">
        <v>4</v>
      </c>
      <c r="E725" s="2"/>
      <c r="F725" s="32"/>
      <c r="G725" s="2"/>
      <c r="H725" s="13"/>
      <c r="I725" s="13"/>
      <c r="J725" s="13"/>
      <c r="K725" s="13"/>
      <c r="L725" s="13"/>
    </row>
    <row r="726" spans="1:15" outlineLevel="2" x14ac:dyDescent="0.25">
      <c r="A726" s="1" t="s">
        <v>805</v>
      </c>
      <c r="B726" s="1" t="s">
        <v>806</v>
      </c>
      <c r="C726" s="1" t="s">
        <v>807</v>
      </c>
      <c r="E726" s="2" t="s">
        <v>1161</v>
      </c>
      <c r="F726" s="32"/>
      <c r="G726" s="2">
        <v>365</v>
      </c>
      <c r="H726" s="13">
        <v>13</v>
      </c>
      <c r="I726" s="13">
        <v>47</v>
      </c>
      <c r="J726" s="13">
        <v>608</v>
      </c>
      <c r="K726" s="13">
        <v>334</v>
      </c>
      <c r="L726" s="13">
        <v>6</v>
      </c>
      <c r="M726" s="12">
        <f t="shared" si="24"/>
        <v>1.6657534246575343</v>
      </c>
      <c r="N726" s="12">
        <f t="shared" si="25"/>
        <v>12.936170212765957</v>
      </c>
      <c r="O726" s="12">
        <f t="shared" si="26"/>
        <v>12.813487881981034</v>
      </c>
    </row>
    <row r="727" spans="1:15" outlineLevel="1" x14ac:dyDescent="0.25">
      <c r="A727" s="3" t="s">
        <v>1118</v>
      </c>
      <c r="B727" s="15"/>
      <c r="C727" s="15"/>
      <c r="D727" s="14"/>
      <c r="E727" s="16"/>
      <c r="F727" s="33" t="s">
        <v>1159</v>
      </c>
      <c r="G727" s="16"/>
      <c r="H727" s="26">
        <f>SUBTOTAL(9,H726:H726)</f>
        <v>13</v>
      </c>
      <c r="I727" s="26">
        <f>SUBTOTAL(9,I726:I726)</f>
        <v>47</v>
      </c>
      <c r="J727" s="26">
        <f>SUBTOTAL(9,J726:J726)</f>
        <v>608</v>
      </c>
      <c r="K727" s="26">
        <f>SUBTOTAL(9,K726:K726)</f>
        <v>334</v>
      </c>
      <c r="L727" s="26">
        <f>SUBTOTAL(9,L726:L726)</f>
        <v>6</v>
      </c>
      <c r="M727" s="27">
        <f t="shared" si="24"/>
        <v>1.6657534246575343</v>
      </c>
      <c r="N727" s="27">
        <f t="shared" si="25"/>
        <v>12.936170212765957</v>
      </c>
      <c r="O727" s="27">
        <f t="shared" si="26"/>
        <v>12.813487881981034</v>
      </c>
    </row>
    <row r="728" spans="1:15" outlineLevel="1" x14ac:dyDescent="0.25">
      <c r="A728" s="3"/>
      <c r="B728" s="19" t="str">
        <f>CONCATENATE("COUNTY - ",A729)</f>
        <v>COUNTY - SWISHER</v>
      </c>
      <c r="D728" s="3" t="s">
        <v>4</v>
      </c>
      <c r="E728" s="2"/>
      <c r="F728" s="32"/>
      <c r="G728" s="2"/>
      <c r="H728" s="13"/>
      <c r="I728" s="13"/>
      <c r="J728" s="13"/>
      <c r="K728" s="13"/>
      <c r="L728" s="13"/>
    </row>
    <row r="729" spans="1:15" outlineLevel="2" x14ac:dyDescent="0.25">
      <c r="A729" s="1" t="s">
        <v>808</v>
      </c>
      <c r="B729" s="1" t="s">
        <v>809</v>
      </c>
      <c r="C729" s="1" t="s">
        <v>810</v>
      </c>
      <c r="E729" s="2" t="s">
        <v>1162</v>
      </c>
      <c r="F729" s="32"/>
      <c r="G729" s="2">
        <v>365</v>
      </c>
      <c r="H729" s="13">
        <v>20</v>
      </c>
      <c r="I729" s="13">
        <v>64</v>
      </c>
      <c r="J729" s="13">
        <v>943</v>
      </c>
      <c r="K729" s="13">
        <v>491</v>
      </c>
      <c r="L729" s="13">
        <v>13</v>
      </c>
      <c r="M729" s="12">
        <f t="shared" si="24"/>
        <v>2.5835616438356164</v>
      </c>
      <c r="N729" s="12">
        <f t="shared" si="25"/>
        <v>14.734375</v>
      </c>
      <c r="O729" s="12">
        <f t="shared" si="26"/>
        <v>12.917808219178081</v>
      </c>
    </row>
    <row r="730" spans="1:15" outlineLevel="1" x14ac:dyDescent="0.25">
      <c r="A730" s="3" t="s">
        <v>1119</v>
      </c>
      <c r="E730" s="2"/>
      <c r="F730" s="32" t="s">
        <v>1159</v>
      </c>
      <c r="G730" s="2"/>
      <c r="H730" s="28">
        <f>SUBTOTAL(9,H729:H729)</f>
        <v>20</v>
      </c>
      <c r="I730" s="28">
        <f>SUBTOTAL(9,I729:I729)</f>
        <v>64</v>
      </c>
      <c r="J730" s="28">
        <f>SUBTOTAL(9,J729:J729)</f>
        <v>943</v>
      </c>
      <c r="K730" s="28">
        <f>SUBTOTAL(9,K729:K729)</f>
        <v>491</v>
      </c>
      <c r="L730" s="28">
        <f>SUBTOTAL(9,L729:L729)</f>
        <v>13</v>
      </c>
      <c r="M730" s="29">
        <f t="shared" si="24"/>
        <v>2.5835616438356164</v>
      </c>
      <c r="N730" s="29">
        <f t="shared" si="25"/>
        <v>14.734375</v>
      </c>
      <c r="O730" s="29">
        <f t="shared" si="26"/>
        <v>12.917808219178081</v>
      </c>
    </row>
    <row r="731" spans="1:15" outlineLevel="1" x14ac:dyDescent="0.25">
      <c r="A731" s="3"/>
      <c r="B731" s="19" t="str">
        <f>CONCATENATE("COUNTY - ",A732)</f>
        <v>COUNTY - TARRANT</v>
      </c>
      <c r="D731" s="3" t="s">
        <v>6</v>
      </c>
      <c r="E731" s="2"/>
      <c r="F731" s="32"/>
      <c r="G731" s="2"/>
      <c r="H731" s="13"/>
      <c r="I731" s="13"/>
      <c r="J731" s="13"/>
      <c r="K731" s="13"/>
      <c r="L731" s="13"/>
    </row>
    <row r="732" spans="1:15" outlineLevel="2" x14ac:dyDescent="0.25">
      <c r="A732" s="1" t="s">
        <v>57</v>
      </c>
      <c r="B732" s="1" t="s">
        <v>326</v>
      </c>
      <c r="C732" s="1" t="s">
        <v>842</v>
      </c>
      <c r="E732" s="2" t="s">
        <v>1163</v>
      </c>
      <c r="F732" s="32"/>
      <c r="G732" s="2">
        <v>365</v>
      </c>
      <c r="H732" s="13">
        <v>24</v>
      </c>
      <c r="I732" s="13">
        <v>254</v>
      </c>
      <c r="J732" s="13">
        <v>489</v>
      </c>
      <c r="K732" s="13">
        <v>167</v>
      </c>
      <c r="L732" s="13">
        <v>27</v>
      </c>
      <c r="M732" s="12">
        <f t="shared" ref="M732:M801" si="27">J732/365</f>
        <v>1.3397260273972602</v>
      </c>
      <c r="N732" s="12">
        <f t="shared" ref="N732:N801" si="28">J732/I732</f>
        <v>1.9251968503937007</v>
      </c>
      <c r="O732" s="12">
        <f t="shared" ref="O732:O801" si="29">(J732/365/H732*100)</f>
        <v>5.5821917808219181</v>
      </c>
    </row>
    <row r="733" spans="1:15" outlineLevel="2" x14ac:dyDescent="0.25">
      <c r="A733" s="1" t="s">
        <v>57</v>
      </c>
      <c r="B733" s="1" t="s">
        <v>815</v>
      </c>
      <c r="C733" s="1" t="s">
        <v>60</v>
      </c>
      <c r="E733" s="2" t="s">
        <v>1162</v>
      </c>
      <c r="F733" s="32"/>
      <c r="G733" s="2">
        <v>365</v>
      </c>
      <c r="H733" s="13">
        <v>400</v>
      </c>
      <c r="I733" s="13">
        <v>23258</v>
      </c>
      <c r="J733" s="13">
        <v>105251</v>
      </c>
      <c r="K733" s="13">
        <v>46426</v>
      </c>
      <c r="L733" s="13">
        <v>17395</v>
      </c>
      <c r="M733" s="12">
        <f t="shared" si="27"/>
        <v>288.35890410958905</v>
      </c>
      <c r="N733" s="12">
        <f t="shared" si="28"/>
        <v>4.5253676154441482</v>
      </c>
      <c r="O733" s="12">
        <f t="shared" si="29"/>
        <v>72.089726027397262</v>
      </c>
    </row>
    <row r="734" spans="1:15" outlineLevel="2" x14ac:dyDescent="0.25">
      <c r="A734" s="1" t="s">
        <v>57</v>
      </c>
      <c r="B734" s="1" t="s">
        <v>836</v>
      </c>
      <c r="C734" s="1" t="s">
        <v>60</v>
      </c>
      <c r="E734" s="2" t="s">
        <v>1163</v>
      </c>
      <c r="F734" s="32"/>
      <c r="G734" s="2">
        <v>365</v>
      </c>
      <c r="H734" s="13">
        <v>42</v>
      </c>
      <c r="I734" s="13">
        <v>768</v>
      </c>
      <c r="J734" s="13">
        <v>10021</v>
      </c>
      <c r="K734" s="13">
        <v>7480</v>
      </c>
      <c r="L734" s="13">
        <v>0</v>
      </c>
      <c r="M734" s="12">
        <f t="shared" si="27"/>
        <v>27.454794520547946</v>
      </c>
      <c r="N734" s="12">
        <f t="shared" si="28"/>
        <v>13.048177083333334</v>
      </c>
      <c r="O734" s="12">
        <f t="shared" si="29"/>
        <v>65.368558382257021</v>
      </c>
    </row>
    <row r="735" spans="1:15" outlineLevel="2" x14ac:dyDescent="0.25">
      <c r="A735" s="1" t="s">
        <v>57</v>
      </c>
      <c r="B735" s="1" t="s">
        <v>821</v>
      </c>
      <c r="C735" s="1" t="s">
        <v>822</v>
      </c>
      <c r="E735" s="2" t="s">
        <v>1162</v>
      </c>
      <c r="F735" s="32"/>
      <c r="G735" s="2">
        <v>365</v>
      </c>
      <c r="H735" s="13">
        <v>286</v>
      </c>
      <c r="I735" s="13">
        <v>14537</v>
      </c>
      <c r="J735" s="13">
        <v>66556</v>
      </c>
      <c r="K735" s="13">
        <v>35310</v>
      </c>
      <c r="L735" s="13">
        <v>1732</v>
      </c>
      <c r="M735" s="12">
        <f t="shared" si="27"/>
        <v>182.34520547945206</v>
      </c>
      <c r="N735" s="12">
        <f t="shared" si="28"/>
        <v>4.5783861869711773</v>
      </c>
      <c r="O735" s="12">
        <f t="shared" si="29"/>
        <v>63.757064852955267</v>
      </c>
    </row>
    <row r="736" spans="1:15" outlineLevel="2" x14ac:dyDescent="0.25">
      <c r="A736" s="1" t="s">
        <v>57</v>
      </c>
      <c r="B736" s="1" t="s">
        <v>837</v>
      </c>
      <c r="C736" s="1" t="s">
        <v>58</v>
      </c>
      <c r="E736" s="2" t="s">
        <v>1163</v>
      </c>
      <c r="F736" s="32"/>
      <c r="G736" s="2">
        <v>365</v>
      </c>
      <c r="H736" s="13">
        <v>20</v>
      </c>
      <c r="I736" s="13">
        <v>1713</v>
      </c>
      <c r="J736" s="13">
        <v>3376</v>
      </c>
      <c r="K736" s="13">
        <v>2129</v>
      </c>
      <c r="L736" s="13">
        <v>0</v>
      </c>
      <c r="M736" s="12">
        <f t="shared" si="27"/>
        <v>9.24931506849315</v>
      </c>
      <c r="N736" s="12">
        <f t="shared" si="28"/>
        <v>1.9708114419147693</v>
      </c>
      <c r="O736" s="12">
        <f t="shared" si="29"/>
        <v>46.246575342465754</v>
      </c>
    </row>
    <row r="737" spans="1:15" outlineLevel="2" x14ac:dyDescent="0.25">
      <c r="A737" s="1" t="s">
        <v>57</v>
      </c>
      <c r="B737" s="1" t="s">
        <v>832</v>
      </c>
      <c r="C737" s="1" t="s">
        <v>60</v>
      </c>
      <c r="E737" s="2" t="s">
        <v>1163</v>
      </c>
      <c r="F737" s="32"/>
      <c r="G737" s="2">
        <v>365</v>
      </c>
      <c r="H737" s="13">
        <v>29</v>
      </c>
      <c r="I737" s="13">
        <v>1334</v>
      </c>
      <c r="J737" s="13">
        <v>2807</v>
      </c>
      <c r="K737" s="13">
        <v>1680</v>
      </c>
      <c r="L737" s="13">
        <v>3</v>
      </c>
      <c r="M737" s="12">
        <f t="shared" si="27"/>
        <v>7.6904109589041099</v>
      </c>
      <c r="N737" s="12">
        <f t="shared" si="28"/>
        <v>2.1041979010494751</v>
      </c>
      <c r="O737" s="12">
        <f t="shared" si="29"/>
        <v>26.518658478979688</v>
      </c>
    </row>
    <row r="738" spans="1:15" outlineLevel="2" x14ac:dyDescent="0.25">
      <c r="A738" s="1" t="s">
        <v>57</v>
      </c>
      <c r="B738" s="1" t="s">
        <v>816</v>
      </c>
      <c r="C738" s="1" t="s">
        <v>60</v>
      </c>
      <c r="E738" s="2" t="s">
        <v>1162</v>
      </c>
      <c r="F738" s="32"/>
      <c r="G738" s="2">
        <v>365</v>
      </c>
      <c r="H738" s="13">
        <v>447</v>
      </c>
      <c r="I738" s="13">
        <v>10258</v>
      </c>
      <c r="J738" s="13">
        <v>87901</v>
      </c>
      <c r="K738" s="13">
        <v>447</v>
      </c>
      <c r="L738" s="13">
        <v>50237</v>
      </c>
      <c r="M738" s="12">
        <f t="shared" si="27"/>
        <v>240.82465753424657</v>
      </c>
      <c r="N738" s="12">
        <f t="shared" si="28"/>
        <v>8.5690193020081882</v>
      </c>
      <c r="O738" s="12">
        <f t="shared" si="29"/>
        <v>53.875762311911977</v>
      </c>
    </row>
    <row r="739" spans="1:15" outlineLevel="2" x14ac:dyDescent="0.25">
      <c r="A739" s="1" t="s">
        <v>57</v>
      </c>
      <c r="B739" s="1" t="s">
        <v>828</v>
      </c>
      <c r="C739" s="1" t="s">
        <v>58</v>
      </c>
      <c r="E739" s="2" t="s">
        <v>1163</v>
      </c>
      <c r="F739" s="32"/>
      <c r="G739" s="2">
        <v>365</v>
      </c>
      <c r="H739" s="13">
        <v>85</v>
      </c>
      <c r="I739" s="13">
        <v>1661</v>
      </c>
      <c r="J739" s="13">
        <v>22497</v>
      </c>
      <c r="K739" s="13">
        <v>18180</v>
      </c>
      <c r="L739" s="13">
        <v>516</v>
      </c>
      <c r="M739" s="12">
        <f t="shared" si="27"/>
        <v>61.635616438356166</v>
      </c>
      <c r="N739" s="12">
        <f t="shared" si="28"/>
        <v>13.54425045153522</v>
      </c>
      <c r="O739" s="12">
        <f t="shared" si="29"/>
        <v>72.512489927477844</v>
      </c>
    </row>
    <row r="740" spans="1:15" outlineLevel="2" x14ac:dyDescent="0.25">
      <c r="A740" s="1" t="s">
        <v>57</v>
      </c>
      <c r="B740" s="1" t="s">
        <v>829</v>
      </c>
      <c r="C740" s="1" t="s">
        <v>60</v>
      </c>
      <c r="E740" s="2" t="s">
        <v>1163</v>
      </c>
      <c r="F740" s="32"/>
      <c r="G740" s="2">
        <v>365</v>
      </c>
      <c r="H740" s="13">
        <v>77</v>
      </c>
      <c r="I740" s="13">
        <v>1734</v>
      </c>
      <c r="J740" s="13">
        <v>20735</v>
      </c>
      <c r="K740" s="13">
        <v>17143</v>
      </c>
      <c r="L740" s="13">
        <v>209</v>
      </c>
      <c r="M740" s="12">
        <f t="shared" si="27"/>
        <v>56.80821917808219</v>
      </c>
      <c r="N740" s="12">
        <f t="shared" si="28"/>
        <v>11.957900807381776</v>
      </c>
      <c r="O740" s="12">
        <f t="shared" si="29"/>
        <v>73.776908023483372</v>
      </c>
    </row>
    <row r="741" spans="1:15" outlineLevel="2" x14ac:dyDescent="0.25">
      <c r="A741" s="1" t="s">
        <v>57</v>
      </c>
      <c r="B741" s="1" t="s">
        <v>838</v>
      </c>
      <c r="C741" s="1" t="s">
        <v>59</v>
      </c>
      <c r="E741" s="2" t="s">
        <v>1163</v>
      </c>
      <c r="F741" s="32"/>
      <c r="G741" s="2">
        <v>365</v>
      </c>
      <c r="H741" s="13">
        <v>60</v>
      </c>
      <c r="I741" s="13">
        <v>1582</v>
      </c>
      <c r="J741" s="13">
        <v>19384</v>
      </c>
      <c r="K741" s="13">
        <v>16903</v>
      </c>
      <c r="L741" s="13">
        <v>21</v>
      </c>
      <c r="M741" s="12">
        <f t="shared" si="27"/>
        <v>53.106849315068494</v>
      </c>
      <c r="N741" s="12">
        <f t="shared" si="28"/>
        <v>12.252844500632111</v>
      </c>
      <c r="O741" s="12">
        <f t="shared" si="29"/>
        <v>88.51141552511416</v>
      </c>
    </row>
    <row r="742" spans="1:15" outlineLevel="2" x14ac:dyDescent="0.25">
      <c r="A742" s="1" t="s">
        <v>57</v>
      </c>
      <c r="B742" s="1" t="s">
        <v>820</v>
      </c>
      <c r="C742" s="1" t="s">
        <v>60</v>
      </c>
      <c r="E742" s="2" t="s">
        <v>1161</v>
      </c>
      <c r="F742" s="32"/>
      <c r="G742" s="2">
        <v>365</v>
      </c>
      <c r="H742" s="13">
        <v>639</v>
      </c>
      <c r="I742" s="13">
        <v>29967</v>
      </c>
      <c r="J742" s="13">
        <v>189085</v>
      </c>
      <c r="K742" s="13">
        <v>41892</v>
      </c>
      <c r="L742" s="13">
        <v>59697</v>
      </c>
      <c r="M742" s="12">
        <f t="shared" si="27"/>
        <v>518.04109589041093</v>
      </c>
      <c r="N742" s="12">
        <f t="shared" si="28"/>
        <v>6.3097740848266426</v>
      </c>
      <c r="O742" s="12">
        <f t="shared" si="29"/>
        <v>81.070594036058054</v>
      </c>
    </row>
    <row r="743" spans="1:15" outlineLevel="2" x14ac:dyDescent="0.25">
      <c r="A743" s="1" t="s">
        <v>57</v>
      </c>
      <c r="B743" s="1" t="s">
        <v>830</v>
      </c>
      <c r="C743" s="1" t="s">
        <v>58</v>
      </c>
      <c r="E743" s="2" t="s">
        <v>1163</v>
      </c>
      <c r="F743" s="32"/>
      <c r="G743" s="2">
        <v>365</v>
      </c>
      <c r="H743" s="13">
        <v>68</v>
      </c>
      <c r="I743" s="13">
        <v>319</v>
      </c>
      <c r="J743" s="13">
        <v>10794</v>
      </c>
      <c r="K743" s="13">
        <v>7193</v>
      </c>
      <c r="L743" s="13">
        <v>97</v>
      </c>
      <c r="M743" s="12">
        <f t="shared" si="27"/>
        <v>29.572602739726026</v>
      </c>
      <c r="N743" s="12">
        <f t="shared" si="28"/>
        <v>33.836990595611283</v>
      </c>
      <c r="O743" s="12">
        <f t="shared" si="29"/>
        <v>43.48912167606769</v>
      </c>
    </row>
    <row r="744" spans="1:15" outlineLevel="2" x14ac:dyDescent="0.25">
      <c r="A744" s="1" t="s">
        <v>57</v>
      </c>
      <c r="B744" s="1" t="s">
        <v>830</v>
      </c>
      <c r="C744" s="1" t="s">
        <v>60</v>
      </c>
      <c r="E744" s="2" t="s">
        <v>1163</v>
      </c>
      <c r="F744" s="32"/>
      <c r="G744" s="2">
        <v>365</v>
      </c>
      <c r="H744" s="13">
        <v>92</v>
      </c>
      <c r="I744" s="13">
        <v>531</v>
      </c>
      <c r="J744" s="13">
        <v>17606</v>
      </c>
      <c r="K744" s="13">
        <v>9662</v>
      </c>
      <c r="L744" s="13">
        <v>18</v>
      </c>
      <c r="M744" s="12">
        <f t="shared" si="27"/>
        <v>48.235616438356168</v>
      </c>
      <c r="N744" s="12">
        <f t="shared" si="28"/>
        <v>33.156308851224104</v>
      </c>
      <c r="O744" s="12">
        <f t="shared" si="29"/>
        <v>52.430017867778446</v>
      </c>
    </row>
    <row r="745" spans="1:15" outlineLevel="2" x14ac:dyDescent="0.25">
      <c r="A745" s="1" t="s">
        <v>57</v>
      </c>
      <c r="B745" s="1" t="s">
        <v>824</v>
      </c>
      <c r="C745" s="1" t="s">
        <v>58</v>
      </c>
      <c r="E745" s="2" t="s">
        <v>1163</v>
      </c>
      <c r="F745" s="32"/>
      <c r="G745" s="2">
        <v>365</v>
      </c>
      <c r="H745" s="13">
        <v>379</v>
      </c>
      <c r="I745" s="13">
        <v>20773</v>
      </c>
      <c r="J745" s="13">
        <v>94524</v>
      </c>
      <c r="K745" s="13">
        <v>41366</v>
      </c>
      <c r="L745" s="13">
        <v>16892</v>
      </c>
      <c r="M745" s="12">
        <f t="shared" si="27"/>
        <v>258.96986301369861</v>
      </c>
      <c r="N745" s="12">
        <f t="shared" si="28"/>
        <v>4.5503297549703943</v>
      </c>
      <c r="O745" s="12">
        <f t="shared" si="29"/>
        <v>68.329779159287227</v>
      </c>
    </row>
    <row r="746" spans="1:15" outlineLevel="2" x14ac:dyDescent="0.25">
      <c r="A746" s="1" t="s">
        <v>57</v>
      </c>
      <c r="B746" s="1" t="s">
        <v>823</v>
      </c>
      <c r="C746" s="1" t="s">
        <v>60</v>
      </c>
      <c r="E746" s="2" t="s">
        <v>1163</v>
      </c>
      <c r="F746" s="32"/>
      <c r="G746" s="2">
        <v>365</v>
      </c>
      <c r="H746" s="13">
        <v>257</v>
      </c>
      <c r="I746" s="13">
        <v>13855</v>
      </c>
      <c r="J746" s="13">
        <v>68777</v>
      </c>
      <c r="K746" s="13">
        <v>41433</v>
      </c>
      <c r="L746" s="13">
        <v>4549</v>
      </c>
      <c r="M746" s="12">
        <f t="shared" si="27"/>
        <v>188.43013698630136</v>
      </c>
      <c r="N746" s="12">
        <f t="shared" si="28"/>
        <v>4.9640562973655724</v>
      </c>
      <c r="O746" s="12">
        <f t="shared" si="29"/>
        <v>73.319119449922709</v>
      </c>
    </row>
    <row r="747" spans="1:15" outlineLevel="2" x14ac:dyDescent="0.25">
      <c r="A747" s="1" t="s">
        <v>57</v>
      </c>
      <c r="B747" s="1" t="s">
        <v>817</v>
      </c>
      <c r="C747" s="1" t="s">
        <v>818</v>
      </c>
      <c r="E747" s="2" t="s">
        <v>1163</v>
      </c>
      <c r="F747" s="32"/>
      <c r="G747" s="2">
        <v>365</v>
      </c>
      <c r="H747" s="13">
        <v>142</v>
      </c>
      <c r="I747" s="13">
        <v>8264</v>
      </c>
      <c r="J747" s="13">
        <v>33751</v>
      </c>
      <c r="K747" s="13">
        <v>21449</v>
      </c>
      <c r="L747" s="13">
        <v>1653</v>
      </c>
      <c r="M747" s="12">
        <f t="shared" si="27"/>
        <v>92.468493150684935</v>
      </c>
      <c r="N747" s="12">
        <f t="shared" si="28"/>
        <v>4.0840997095837368</v>
      </c>
      <c r="O747" s="12">
        <f t="shared" si="29"/>
        <v>65.118657148369678</v>
      </c>
    </row>
    <row r="748" spans="1:15" outlineLevel="2" x14ac:dyDescent="0.25">
      <c r="A748" s="1" t="s">
        <v>57</v>
      </c>
      <c r="B748" s="1" t="s">
        <v>843</v>
      </c>
      <c r="C748" s="1" t="s">
        <v>60</v>
      </c>
      <c r="E748" s="2" t="s">
        <v>1163</v>
      </c>
      <c r="F748" s="32"/>
      <c r="G748" s="2">
        <v>365</v>
      </c>
      <c r="H748" s="13">
        <v>99</v>
      </c>
      <c r="I748" s="13">
        <v>7247</v>
      </c>
      <c r="J748" s="13">
        <v>26720</v>
      </c>
      <c r="K748" s="13">
        <v>10658</v>
      </c>
      <c r="L748" s="13">
        <v>4010</v>
      </c>
      <c r="M748" s="12">
        <f t="shared" si="27"/>
        <v>73.205479452054789</v>
      </c>
      <c r="N748" s="12">
        <f t="shared" si="28"/>
        <v>3.6870429143093695</v>
      </c>
      <c r="O748" s="12">
        <f t="shared" si="29"/>
        <v>73.944928739449281</v>
      </c>
    </row>
    <row r="749" spans="1:15" outlineLevel="2" x14ac:dyDescent="0.25">
      <c r="A749" s="1" t="s">
        <v>57</v>
      </c>
      <c r="B749" s="1" t="s">
        <v>835</v>
      </c>
      <c r="C749" s="1" t="s">
        <v>595</v>
      </c>
      <c r="E749" s="2" t="s">
        <v>1162</v>
      </c>
      <c r="F749" s="32"/>
      <c r="G749" s="2">
        <v>365</v>
      </c>
      <c r="H749" s="13">
        <v>262</v>
      </c>
      <c r="I749" s="13">
        <v>12324</v>
      </c>
      <c r="J749" s="13">
        <v>66460</v>
      </c>
      <c r="K749" s="13">
        <v>36300</v>
      </c>
      <c r="L749" s="13">
        <v>5952</v>
      </c>
      <c r="M749" s="12">
        <f t="shared" si="27"/>
        <v>182.08219178082192</v>
      </c>
      <c r="N749" s="12">
        <f t="shared" si="28"/>
        <v>5.3927296332359624</v>
      </c>
      <c r="O749" s="12">
        <f t="shared" si="29"/>
        <v>69.497019763672483</v>
      </c>
    </row>
    <row r="750" spans="1:15" outlineLevel="2" x14ac:dyDescent="0.25">
      <c r="A750" s="1" t="s">
        <v>57</v>
      </c>
      <c r="B750" s="1" t="s">
        <v>848</v>
      </c>
      <c r="C750" s="1" t="s">
        <v>834</v>
      </c>
      <c r="E750" s="2" t="s">
        <v>1162</v>
      </c>
      <c r="F750" s="32"/>
      <c r="G750" s="2">
        <v>365</v>
      </c>
      <c r="H750" s="13">
        <v>22</v>
      </c>
      <c r="I750" s="13">
        <v>413</v>
      </c>
      <c r="J750" s="13">
        <v>1470</v>
      </c>
      <c r="K750" s="13">
        <v>523</v>
      </c>
      <c r="L750" s="13">
        <v>49</v>
      </c>
      <c r="M750" s="12">
        <f t="shared" si="27"/>
        <v>4.0273972602739727</v>
      </c>
      <c r="N750" s="12">
        <f t="shared" si="28"/>
        <v>3.5593220338983049</v>
      </c>
      <c r="O750" s="12">
        <f t="shared" si="29"/>
        <v>18.306351183063512</v>
      </c>
    </row>
    <row r="751" spans="1:15" outlineLevel="2" x14ac:dyDescent="0.25">
      <c r="A751" s="1" t="s">
        <v>57</v>
      </c>
      <c r="B751" s="1" t="s">
        <v>811</v>
      </c>
      <c r="C751" s="1" t="s">
        <v>58</v>
      </c>
      <c r="E751" s="2" t="s">
        <v>1162</v>
      </c>
      <c r="F751" s="32"/>
      <c r="G751" s="2">
        <v>365</v>
      </c>
      <c r="H751" s="13">
        <v>245</v>
      </c>
      <c r="I751" s="13">
        <v>13904</v>
      </c>
      <c r="J751" s="13">
        <v>68140</v>
      </c>
      <c r="K751" s="13">
        <v>32767</v>
      </c>
      <c r="L751" s="13">
        <v>10421</v>
      </c>
      <c r="M751" s="12">
        <f t="shared" si="27"/>
        <v>186.68493150684932</v>
      </c>
      <c r="N751" s="12">
        <f t="shared" si="28"/>
        <v>4.9007479861910239</v>
      </c>
      <c r="O751" s="12">
        <f t="shared" si="29"/>
        <v>76.197931227285437</v>
      </c>
    </row>
    <row r="752" spans="1:15" outlineLevel="2" x14ac:dyDescent="0.25">
      <c r="A752" s="1" t="s">
        <v>57</v>
      </c>
      <c r="B752" s="1" t="s">
        <v>841</v>
      </c>
      <c r="C752" s="1" t="s">
        <v>60</v>
      </c>
      <c r="E752" s="2" t="s">
        <v>1162</v>
      </c>
      <c r="F752" s="32"/>
      <c r="G752" s="2">
        <v>365</v>
      </c>
      <c r="H752" s="13">
        <v>125</v>
      </c>
      <c r="I752" s="13">
        <v>7760</v>
      </c>
      <c r="J752" s="13">
        <v>25899</v>
      </c>
      <c r="K752" s="13">
        <v>9586</v>
      </c>
      <c r="L752" s="13">
        <v>2446</v>
      </c>
      <c r="M752" s="12">
        <f t="shared" si="27"/>
        <v>70.956164383561642</v>
      </c>
      <c r="N752" s="12">
        <f t="shared" si="28"/>
        <v>3.3374999999999999</v>
      </c>
      <c r="O752" s="12">
        <f t="shared" si="29"/>
        <v>56.764931506849315</v>
      </c>
    </row>
    <row r="753" spans="1:15" outlineLevel="2" x14ac:dyDescent="0.25">
      <c r="A753" s="1" t="s">
        <v>57</v>
      </c>
      <c r="B753" s="1" t="s">
        <v>812</v>
      </c>
      <c r="C753" s="1" t="s">
        <v>813</v>
      </c>
      <c r="E753" s="2" t="s">
        <v>1162</v>
      </c>
      <c r="F753" s="32"/>
      <c r="G753" s="2">
        <v>365</v>
      </c>
      <c r="H753" s="13">
        <v>31</v>
      </c>
      <c r="I753" s="13">
        <v>1347</v>
      </c>
      <c r="J753" s="13">
        <v>4449</v>
      </c>
      <c r="K753" s="13">
        <v>2876</v>
      </c>
      <c r="L753" s="13">
        <v>222</v>
      </c>
      <c r="M753" s="12">
        <f t="shared" si="27"/>
        <v>12.189041095890412</v>
      </c>
      <c r="N753" s="12">
        <f t="shared" si="28"/>
        <v>3.3028953229398663</v>
      </c>
      <c r="O753" s="12">
        <f t="shared" si="29"/>
        <v>39.319487406098105</v>
      </c>
    </row>
    <row r="754" spans="1:15" outlineLevel="2" x14ac:dyDescent="0.25">
      <c r="A754" s="1" t="s">
        <v>57</v>
      </c>
      <c r="B754" s="1" t="s">
        <v>819</v>
      </c>
      <c r="C754" s="1" t="s">
        <v>60</v>
      </c>
      <c r="E754" s="2" t="s">
        <v>1162</v>
      </c>
      <c r="F754" s="32"/>
      <c r="G754" s="2">
        <v>365</v>
      </c>
      <c r="H754" s="13">
        <v>764</v>
      </c>
      <c r="I754" s="13">
        <v>42060</v>
      </c>
      <c r="J754" s="13">
        <v>249673</v>
      </c>
      <c r="K754" s="13">
        <v>125641</v>
      </c>
      <c r="L754" s="13">
        <v>35464</v>
      </c>
      <c r="M754" s="12">
        <f t="shared" si="27"/>
        <v>684.03561643835621</v>
      </c>
      <c r="N754" s="12">
        <f t="shared" si="28"/>
        <v>5.9361150737042321</v>
      </c>
      <c r="O754" s="12">
        <f t="shared" si="29"/>
        <v>89.533457648999502</v>
      </c>
    </row>
    <row r="755" spans="1:15" outlineLevel="2" x14ac:dyDescent="0.25">
      <c r="A755" s="1" t="s">
        <v>57</v>
      </c>
      <c r="B755" s="1" t="s">
        <v>814</v>
      </c>
      <c r="C755" s="1" t="s">
        <v>59</v>
      </c>
      <c r="E755" s="2" t="s">
        <v>1162</v>
      </c>
      <c r="F755" s="32"/>
      <c r="G755" s="2">
        <v>365</v>
      </c>
      <c r="H755" s="13">
        <v>209</v>
      </c>
      <c r="I755" s="13">
        <v>15461</v>
      </c>
      <c r="J755" s="13">
        <v>64903</v>
      </c>
      <c r="K755" s="13">
        <v>32774</v>
      </c>
      <c r="L755" s="13">
        <v>9363</v>
      </c>
      <c r="M755" s="12">
        <f t="shared" si="27"/>
        <v>177.81643835616438</v>
      </c>
      <c r="N755" s="12">
        <f t="shared" si="28"/>
        <v>4.1978526615354763</v>
      </c>
      <c r="O755" s="12">
        <f t="shared" si="29"/>
        <v>85.079635577112143</v>
      </c>
    </row>
    <row r="756" spans="1:15" outlineLevel="2" x14ac:dyDescent="0.25">
      <c r="A756" s="1" t="s">
        <v>57</v>
      </c>
      <c r="B756" s="1" t="s">
        <v>833</v>
      </c>
      <c r="C756" s="1" t="s">
        <v>834</v>
      </c>
      <c r="E756" s="2" t="s">
        <v>1163</v>
      </c>
      <c r="F756" s="32"/>
      <c r="G756" s="2">
        <v>365</v>
      </c>
      <c r="H756" s="13">
        <v>17</v>
      </c>
      <c r="I756" s="13">
        <v>340</v>
      </c>
      <c r="J756" s="13">
        <v>555</v>
      </c>
      <c r="K756" s="13">
        <v>319</v>
      </c>
      <c r="L756" s="13">
        <v>0</v>
      </c>
      <c r="M756" s="12">
        <f t="shared" si="27"/>
        <v>1.5205479452054795</v>
      </c>
      <c r="N756" s="12">
        <f t="shared" si="28"/>
        <v>1.6323529411764706</v>
      </c>
      <c r="O756" s="12">
        <f t="shared" si="29"/>
        <v>8.9443996776792911</v>
      </c>
    </row>
    <row r="757" spans="1:15" outlineLevel="2" x14ac:dyDescent="0.25">
      <c r="A757" s="1" t="s">
        <v>57</v>
      </c>
      <c r="B757" s="1" t="s">
        <v>826</v>
      </c>
      <c r="C757" s="1" t="s">
        <v>60</v>
      </c>
      <c r="E757" s="2" t="s">
        <v>1162</v>
      </c>
      <c r="F757" s="32"/>
      <c r="G757" s="2">
        <v>365</v>
      </c>
      <c r="H757" s="13">
        <v>233</v>
      </c>
      <c r="I757" s="13">
        <v>15733</v>
      </c>
      <c r="J757" s="13">
        <v>61334</v>
      </c>
      <c r="K757" s="13">
        <v>31188</v>
      </c>
      <c r="L757" s="13">
        <v>9041</v>
      </c>
      <c r="M757" s="12">
        <f t="shared" si="27"/>
        <v>168.03835616438357</v>
      </c>
      <c r="N757" s="12">
        <f t="shared" si="28"/>
        <v>3.8984300514841417</v>
      </c>
      <c r="O757" s="12">
        <f t="shared" si="29"/>
        <v>72.119466164971485</v>
      </c>
    </row>
    <row r="758" spans="1:15" outlineLevel="2" x14ac:dyDescent="0.25">
      <c r="A758" s="1" t="s">
        <v>57</v>
      </c>
      <c r="B758" s="1" t="s">
        <v>839</v>
      </c>
      <c r="C758" s="1" t="s">
        <v>58</v>
      </c>
      <c r="E758" s="2" t="s">
        <v>1163</v>
      </c>
      <c r="F758" s="32"/>
      <c r="G758" s="2">
        <v>365</v>
      </c>
      <c r="H758" s="13">
        <v>26</v>
      </c>
      <c r="I758" s="13">
        <v>1047</v>
      </c>
      <c r="J758" s="13">
        <v>4243</v>
      </c>
      <c r="K758" s="13">
        <v>2787</v>
      </c>
      <c r="L758" s="13">
        <v>110</v>
      </c>
      <c r="M758" s="12">
        <f t="shared" si="27"/>
        <v>11.624657534246575</v>
      </c>
      <c r="N758" s="12">
        <f t="shared" si="28"/>
        <v>4.0525310410697228</v>
      </c>
      <c r="O758" s="12">
        <f t="shared" si="29"/>
        <v>44.710221285563748</v>
      </c>
    </row>
    <row r="759" spans="1:15" outlineLevel="2" x14ac:dyDescent="0.25">
      <c r="A759" s="1" t="s">
        <v>57</v>
      </c>
      <c r="B759" s="1" t="s">
        <v>825</v>
      </c>
      <c r="C759" s="1" t="s">
        <v>60</v>
      </c>
      <c r="E759" s="2" t="s">
        <v>1162</v>
      </c>
      <c r="F759" s="32"/>
      <c r="G759" s="2">
        <v>365</v>
      </c>
      <c r="H759" s="13">
        <v>228</v>
      </c>
      <c r="I759" s="13">
        <v>12053</v>
      </c>
      <c r="J759" s="13">
        <v>53796</v>
      </c>
      <c r="K759" s="13">
        <v>28855</v>
      </c>
      <c r="L759" s="13">
        <v>5927</v>
      </c>
      <c r="M759" s="12">
        <f t="shared" si="27"/>
        <v>147.38630136986302</v>
      </c>
      <c r="N759" s="12">
        <f t="shared" si="28"/>
        <v>4.463287148427777</v>
      </c>
      <c r="O759" s="12">
        <f t="shared" si="29"/>
        <v>64.643114635904837</v>
      </c>
    </row>
    <row r="760" spans="1:15" outlineLevel="2" x14ac:dyDescent="0.25">
      <c r="A760" s="1" t="s">
        <v>57</v>
      </c>
      <c r="B760" s="1" t="s">
        <v>827</v>
      </c>
      <c r="C760" s="1" t="s">
        <v>60</v>
      </c>
      <c r="E760" s="2" t="s">
        <v>1162</v>
      </c>
      <c r="F760" s="32"/>
      <c r="G760" s="2">
        <v>365</v>
      </c>
      <c r="H760" s="13">
        <v>10</v>
      </c>
      <c r="I760" s="13">
        <v>64</v>
      </c>
      <c r="J760" s="13">
        <v>3103</v>
      </c>
      <c r="K760" s="13">
        <v>600</v>
      </c>
      <c r="L760" s="13">
        <v>0</v>
      </c>
      <c r="M760" s="12">
        <f t="shared" si="27"/>
        <v>8.5013698630136982</v>
      </c>
      <c r="N760" s="12">
        <f t="shared" si="28"/>
        <v>48.484375</v>
      </c>
      <c r="O760" s="12">
        <f t="shared" si="29"/>
        <v>85.013698630136986</v>
      </c>
    </row>
    <row r="761" spans="1:15" outlineLevel="2" x14ac:dyDescent="0.25">
      <c r="A761" s="1" t="s">
        <v>57</v>
      </c>
      <c r="B761" s="1" t="s">
        <v>844</v>
      </c>
      <c r="C761" s="1" t="s">
        <v>58</v>
      </c>
      <c r="E761" s="2" t="s">
        <v>1163</v>
      </c>
      <c r="F761" s="32"/>
      <c r="G761" s="2">
        <v>365</v>
      </c>
      <c r="H761" s="13">
        <v>40</v>
      </c>
      <c r="I761" s="13">
        <v>899</v>
      </c>
      <c r="J761" s="13">
        <v>11205</v>
      </c>
      <c r="K761" s="13">
        <v>8986</v>
      </c>
      <c r="L761" s="13">
        <v>0</v>
      </c>
      <c r="M761" s="12">
        <f t="shared" si="27"/>
        <v>30.698630136986303</v>
      </c>
      <c r="N761" s="12">
        <f t="shared" si="28"/>
        <v>12.46384872080089</v>
      </c>
      <c r="O761" s="12">
        <f t="shared" si="29"/>
        <v>76.746575342465761</v>
      </c>
    </row>
    <row r="762" spans="1:15" outlineLevel="2" x14ac:dyDescent="0.25">
      <c r="A762" s="1" t="s">
        <v>57</v>
      </c>
      <c r="B762" s="1" t="s">
        <v>840</v>
      </c>
      <c r="C762" s="1" t="s">
        <v>60</v>
      </c>
      <c r="E762" s="2" t="s">
        <v>1163</v>
      </c>
      <c r="F762" s="32"/>
      <c r="G762" s="2">
        <v>365</v>
      </c>
      <c r="H762" s="13">
        <v>66</v>
      </c>
      <c r="I762" s="13">
        <v>1404</v>
      </c>
      <c r="J762" s="13">
        <v>17996</v>
      </c>
      <c r="K762" s="13">
        <v>14057</v>
      </c>
      <c r="L762" s="13">
        <v>0</v>
      </c>
      <c r="M762" s="12">
        <f t="shared" si="27"/>
        <v>49.304109589041097</v>
      </c>
      <c r="N762" s="12">
        <f t="shared" si="28"/>
        <v>12.817663817663817</v>
      </c>
      <c r="O762" s="12">
        <f t="shared" si="29"/>
        <v>74.703196347031962</v>
      </c>
    </row>
    <row r="763" spans="1:15" outlineLevel="2" x14ac:dyDescent="0.25">
      <c r="A763" s="1" t="s">
        <v>57</v>
      </c>
      <c r="B763" s="1" t="s">
        <v>831</v>
      </c>
      <c r="C763" s="1" t="s">
        <v>58</v>
      </c>
      <c r="E763" s="2" t="s">
        <v>1163</v>
      </c>
      <c r="F763" s="32"/>
      <c r="G763" s="2">
        <v>365</v>
      </c>
      <c r="H763" s="13">
        <v>33</v>
      </c>
      <c r="I763" s="13">
        <v>492</v>
      </c>
      <c r="J763" s="13">
        <v>1292</v>
      </c>
      <c r="K763" s="13">
        <v>492</v>
      </c>
      <c r="L763" s="13">
        <v>18</v>
      </c>
      <c r="M763" s="12">
        <f t="shared" si="27"/>
        <v>3.5397260273972604</v>
      </c>
      <c r="N763" s="12">
        <f t="shared" si="28"/>
        <v>2.6260162601626016</v>
      </c>
      <c r="O763" s="12">
        <f t="shared" si="29"/>
        <v>10.726442507264425</v>
      </c>
    </row>
    <row r="764" spans="1:15" outlineLevel="2" x14ac:dyDescent="0.25">
      <c r="A764" s="1" t="s">
        <v>57</v>
      </c>
      <c r="B764" s="1" t="s">
        <v>845</v>
      </c>
      <c r="C764" s="1" t="s">
        <v>60</v>
      </c>
      <c r="E764" s="2" t="s">
        <v>1161</v>
      </c>
      <c r="F764" s="32"/>
      <c r="G764" s="2">
        <v>365</v>
      </c>
      <c r="H764" s="13">
        <v>36</v>
      </c>
      <c r="I764" s="13">
        <v>301</v>
      </c>
      <c r="J764" s="13">
        <v>613</v>
      </c>
      <c r="K764" s="13">
        <v>281</v>
      </c>
      <c r="L764" s="13">
        <v>0</v>
      </c>
      <c r="M764" s="12">
        <f t="shared" si="27"/>
        <v>1.6794520547945206</v>
      </c>
      <c r="N764" s="12">
        <f t="shared" si="28"/>
        <v>2.036544850498339</v>
      </c>
      <c r="O764" s="12">
        <f t="shared" si="29"/>
        <v>4.6651445966514462</v>
      </c>
    </row>
    <row r="765" spans="1:15" outlineLevel="1" x14ac:dyDescent="0.25">
      <c r="A765" s="3" t="s">
        <v>1120</v>
      </c>
      <c r="E765" s="2"/>
      <c r="F765" s="32" t="s">
        <v>1159</v>
      </c>
      <c r="G765" s="2"/>
      <c r="H765" s="28">
        <f>SUBTOTAL(9,H732:H764)</f>
        <v>5493</v>
      </c>
      <c r="I765" s="28">
        <f>SUBTOTAL(9,I732:I764)</f>
        <v>263657</v>
      </c>
      <c r="J765" s="28">
        <f>SUBTOTAL(9,J732:J764)</f>
        <v>1415405</v>
      </c>
      <c r="K765" s="28">
        <f>SUBTOTAL(9,K732:K764)</f>
        <v>647550</v>
      </c>
      <c r="L765" s="28">
        <f>SUBTOTAL(9,L732:L764)</f>
        <v>236069</v>
      </c>
      <c r="M765" s="29">
        <f t="shared" si="27"/>
        <v>3877.821917808219</v>
      </c>
      <c r="N765" s="29">
        <f t="shared" si="28"/>
        <v>5.3683573734055994</v>
      </c>
      <c r="O765" s="29">
        <f t="shared" si="29"/>
        <v>70.595702126492242</v>
      </c>
    </row>
    <row r="766" spans="1:15" outlineLevel="1" x14ac:dyDescent="0.25">
      <c r="A766" s="3"/>
      <c r="B766" s="19" t="str">
        <f>CONCATENATE("COUNTY - ",A767)</f>
        <v>COUNTY - TAYLOR</v>
      </c>
      <c r="D766" s="3" t="s">
        <v>6</v>
      </c>
      <c r="E766" s="2"/>
      <c r="F766" s="32"/>
      <c r="G766" s="2"/>
      <c r="H766" s="13"/>
      <c r="I766" s="13"/>
      <c r="J766" s="13"/>
      <c r="K766" s="13"/>
      <c r="L766" s="13"/>
    </row>
    <row r="767" spans="1:15" outlineLevel="2" x14ac:dyDescent="0.25">
      <c r="A767" s="1" t="s">
        <v>61</v>
      </c>
      <c r="B767" s="1" t="s">
        <v>850</v>
      </c>
      <c r="C767" s="1" t="s">
        <v>62</v>
      </c>
      <c r="E767" s="2" t="s">
        <v>1162</v>
      </c>
      <c r="F767" s="32"/>
      <c r="G767" s="2">
        <v>365</v>
      </c>
      <c r="H767" s="13">
        <v>23</v>
      </c>
      <c r="I767" s="13">
        <v>290</v>
      </c>
      <c r="J767" s="13">
        <v>6635</v>
      </c>
      <c r="K767" s="13">
        <v>4744</v>
      </c>
      <c r="L767" s="13">
        <v>0</v>
      </c>
      <c r="M767" s="12">
        <f t="shared" si="27"/>
        <v>18.17808219178082</v>
      </c>
      <c r="N767" s="12">
        <f t="shared" si="28"/>
        <v>22.879310344827587</v>
      </c>
      <c r="O767" s="12">
        <f t="shared" si="29"/>
        <v>79.035139964264431</v>
      </c>
    </row>
    <row r="768" spans="1:15" outlineLevel="2" x14ac:dyDescent="0.25">
      <c r="A768" s="1" t="s">
        <v>61</v>
      </c>
      <c r="B768" s="1" t="s">
        <v>851</v>
      </c>
      <c r="C768" s="1" t="s">
        <v>62</v>
      </c>
      <c r="E768" s="2" t="s">
        <v>1163</v>
      </c>
      <c r="F768" s="32"/>
      <c r="G768" s="2">
        <v>365</v>
      </c>
      <c r="H768" s="13">
        <v>60</v>
      </c>
      <c r="I768" s="13">
        <v>1369</v>
      </c>
      <c r="J768" s="13">
        <v>16657</v>
      </c>
      <c r="K768" s="13">
        <v>13522</v>
      </c>
      <c r="L768" s="13">
        <v>897</v>
      </c>
      <c r="M768" s="12">
        <f t="shared" si="27"/>
        <v>45.635616438356166</v>
      </c>
      <c r="N768" s="12">
        <f t="shared" si="28"/>
        <v>12.167275383491599</v>
      </c>
      <c r="O768" s="12">
        <f t="shared" si="29"/>
        <v>76.05936073059361</v>
      </c>
    </row>
    <row r="769" spans="1:15" outlineLevel="2" x14ac:dyDescent="0.25">
      <c r="A769" s="1" t="s">
        <v>61</v>
      </c>
      <c r="B769" s="1" t="s">
        <v>849</v>
      </c>
      <c r="C769" s="1" t="s">
        <v>62</v>
      </c>
      <c r="E769" s="2" t="s">
        <v>1162</v>
      </c>
      <c r="F769" s="32"/>
      <c r="G769" s="2">
        <v>365</v>
      </c>
      <c r="H769" s="13">
        <v>673</v>
      </c>
      <c r="I769" s="13">
        <v>22186</v>
      </c>
      <c r="J769" s="13">
        <v>104913</v>
      </c>
      <c r="K769" s="13">
        <v>61498</v>
      </c>
      <c r="L769" s="13">
        <v>14013</v>
      </c>
      <c r="M769" s="12">
        <f t="shared" si="27"/>
        <v>287.43287671232878</v>
      </c>
      <c r="N769" s="12">
        <f t="shared" si="28"/>
        <v>4.7287929324799425</v>
      </c>
      <c r="O769" s="12">
        <f t="shared" si="29"/>
        <v>42.709194162307398</v>
      </c>
    </row>
    <row r="770" spans="1:15" outlineLevel="1" x14ac:dyDescent="0.25">
      <c r="A770" s="3" t="s">
        <v>1121</v>
      </c>
      <c r="E770" s="2"/>
      <c r="F770" s="32" t="s">
        <v>1159</v>
      </c>
      <c r="G770" s="2"/>
      <c r="H770" s="28">
        <f>SUBTOTAL(9,H767:H769)</f>
        <v>756</v>
      </c>
      <c r="I770" s="28">
        <f>SUBTOTAL(9,I767:I769)</f>
        <v>23845</v>
      </c>
      <c r="J770" s="28">
        <f>SUBTOTAL(9,J767:J769)</f>
        <v>128205</v>
      </c>
      <c r="K770" s="28">
        <f>SUBTOTAL(9,K767:K769)</f>
        <v>79764</v>
      </c>
      <c r="L770" s="28">
        <f>SUBTOTAL(9,L767:L769)</f>
        <v>14910</v>
      </c>
      <c r="M770" s="29">
        <f t="shared" si="27"/>
        <v>351.24657534246575</v>
      </c>
      <c r="N770" s="29">
        <f t="shared" si="28"/>
        <v>5.3765988676871466</v>
      </c>
      <c r="O770" s="29">
        <f t="shared" si="29"/>
        <v>46.461187214611869</v>
      </c>
    </row>
    <row r="771" spans="1:15" outlineLevel="1" x14ac:dyDescent="0.25">
      <c r="A771" s="3"/>
      <c r="B771" s="19" t="str">
        <f>CONCATENATE("COUNTY - ",A772)</f>
        <v>COUNTY - TERRY</v>
      </c>
      <c r="D771" s="3" t="s">
        <v>4</v>
      </c>
      <c r="E771" s="2"/>
      <c r="F771" s="32"/>
      <c r="G771" s="2"/>
      <c r="H771" s="13"/>
      <c r="I771" s="13"/>
      <c r="J771" s="13"/>
      <c r="K771" s="13"/>
      <c r="L771" s="13"/>
    </row>
    <row r="772" spans="1:15" outlineLevel="2" x14ac:dyDescent="0.25">
      <c r="A772" s="1" t="s">
        <v>852</v>
      </c>
      <c r="B772" s="1" t="s">
        <v>853</v>
      </c>
      <c r="C772" s="1" t="s">
        <v>854</v>
      </c>
      <c r="E772" s="2" t="s">
        <v>1161</v>
      </c>
      <c r="F772" s="32"/>
      <c r="G772" s="2">
        <v>365</v>
      </c>
      <c r="H772" s="13">
        <v>26</v>
      </c>
      <c r="I772" s="13">
        <v>292</v>
      </c>
      <c r="J772" s="13">
        <v>1321</v>
      </c>
      <c r="K772" s="13">
        <v>725</v>
      </c>
      <c r="L772" s="13">
        <v>72</v>
      </c>
      <c r="M772" s="12">
        <f t="shared" si="27"/>
        <v>3.6191780821917807</v>
      </c>
      <c r="N772" s="12">
        <f t="shared" si="28"/>
        <v>4.5239726027397262</v>
      </c>
      <c r="O772" s="12">
        <f t="shared" si="29"/>
        <v>13.919915700737617</v>
      </c>
    </row>
    <row r="773" spans="1:15" outlineLevel="1" x14ac:dyDescent="0.25">
      <c r="A773" s="3" t="s">
        <v>1122</v>
      </c>
      <c r="E773" s="2"/>
      <c r="F773" s="32" t="s">
        <v>1159</v>
      </c>
      <c r="G773" s="2"/>
      <c r="H773" s="28">
        <f>SUBTOTAL(9,H772:H772)</f>
        <v>26</v>
      </c>
      <c r="I773" s="28">
        <f>SUBTOTAL(9,I772:I772)</f>
        <v>292</v>
      </c>
      <c r="J773" s="28">
        <f>SUBTOTAL(9,J772:J772)</f>
        <v>1321</v>
      </c>
      <c r="K773" s="28">
        <f>SUBTOTAL(9,K772:K772)</f>
        <v>725</v>
      </c>
      <c r="L773" s="28">
        <f>SUBTOTAL(9,L772:L772)</f>
        <v>72</v>
      </c>
      <c r="M773" s="29">
        <f t="shared" si="27"/>
        <v>3.6191780821917807</v>
      </c>
      <c r="N773" s="29">
        <f t="shared" si="28"/>
        <v>4.5239726027397262</v>
      </c>
      <c r="O773" s="29">
        <f t="shared" si="29"/>
        <v>13.919915700737617</v>
      </c>
    </row>
    <row r="774" spans="1:15" outlineLevel="1" x14ac:dyDescent="0.25">
      <c r="A774" s="3"/>
      <c r="B774" s="19" t="str">
        <f>CONCATENATE("COUNTY - ",A775)</f>
        <v>COUNTY - THROCKMORTON</v>
      </c>
      <c r="D774" s="3" t="s">
        <v>4</v>
      </c>
      <c r="E774" s="2"/>
      <c r="F774" s="32"/>
      <c r="G774" s="2"/>
      <c r="H774" s="13"/>
      <c r="I774" s="13"/>
      <c r="J774" s="13"/>
      <c r="K774" s="13"/>
      <c r="L774" s="13"/>
    </row>
    <row r="775" spans="1:15" outlineLevel="2" x14ac:dyDescent="0.25">
      <c r="A775" s="1" t="s">
        <v>855</v>
      </c>
      <c r="B775" s="1" t="s">
        <v>856</v>
      </c>
      <c r="C775" s="1" t="s">
        <v>857</v>
      </c>
      <c r="E775" s="2" t="s">
        <v>1161</v>
      </c>
      <c r="F775" s="32"/>
      <c r="G775" s="2">
        <v>365</v>
      </c>
      <c r="H775" s="13">
        <v>14</v>
      </c>
      <c r="I775" s="13">
        <v>56</v>
      </c>
      <c r="J775" s="13">
        <v>383</v>
      </c>
      <c r="K775" s="13">
        <v>304</v>
      </c>
      <c r="L775" s="13">
        <v>0</v>
      </c>
      <c r="M775" s="12">
        <f t="shared" si="27"/>
        <v>1.0493150684931507</v>
      </c>
      <c r="N775" s="12">
        <f t="shared" si="28"/>
        <v>6.8392857142857144</v>
      </c>
      <c r="O775" s="12">
        <f t="shared" si="29"/>
        <v>7.4951076320939336</v>
      </c>
    </row>
    <row r="776" spans="1:15" outlineLevel="1" x14ac:dyDescent="0.25">
      <c r="A776" s="3" t="s">
        <v>1123</v>
      </c>
      <c r="E776" s="2"/>
      <c r="F776" s="32" t="s">
        <v>1159</v>
      </c>
      <c r="G776" s="2"/>
      <c r="H776" s="28">
        <f>SUBTOTAL(9,H775:H775)</f>
        <v>14</v>
      </c>
      <c r="I776" s="28">
        <f>SUBTOTAL(9,I775:I775)</f>
        <v>56</v>
      </c>
      <c r="J776" s="28">
        <f>SUBTOTAL(9,J775:J775)</f>
        <v>383</v>
      </c>
      <c r="K776" s="28">
        <f>SUBTOTAL(9,K775:K775)</f>
        <v>304</v>
      </c>
      <c r="L776" s="28">
        <f>SUBTOTAL(9,L775:L775)</f>
        <v>0</v>
      </c>
      <c r="M776" s="29">
        <f t="shared" si="27"/>
        <v>1.0493150684931507</v>
      </c>
      <c r="N776" s="29">
        <f t="shared" si="28"/>
        <v>6.8392857142857144</v>
      </c>
      <c r="O776" s="29">
        <f t="shared" si="29"/>
        <v>7.4951076320939336</v>
      </c>
    </row>
    <row r="777" spans="1:15" outlineLevel="1" x14ac:dyDescent="0.25">
      <c r="A777" s="3"/>
      <c r="B777" s="19" t="str">
        <f>CONCATENATE("COUNTY - ",A778)</f>
        <v>COUNTY - TITUS</v>
      </c>
      <c r="D777" s="3" t="s">
        <v>4</v>
      </c>
      <c r="E777" s="2"/>
      <c r="F777" s="32"/>
      <c r="G777" s="2"/>
      <c r="H777" s="13"/>
      <c r="I777" s="13"/>
      <c r="J777" s="13"/>
      <c r="K777" s="13"/>
      <c r="L777" s="13"/>
    </row>
    <row r="778" spans="1:15" outlineLevel="2" x14ac:dyDescent="0.25">
      <c r="A778" s="1" t="s">
        <v>858</v>
      </c>
      <c r="B778" s="1" t="s">
        <v>859</v>
      </c>
      <c r="C778" s="1" t="s">
        <v>860</v>
      </c>
      <c r="E778" s="2" t="s">
        <v>1161</v>
      </c>
      <c r="F778" s="32"/>
      <c r="G778" s="2">
        <v>365</v>
      </c>
      <c r="H778" s="13">
        <v>73</v>
      </c>
      <c r="I778" s="13">
        <v>3161</v>
      </c>
      <c r="J778" s="13">
        <v>11894</v>
      </c>
      <c r="K778" s="13">
        <v>7643</v>
      </c>
      <c r="L778" s="13">
        <v>976</v>
      </c>
      <c r="M778" s="12">
        <f t="shared" si="27"/>
        <v>32.586301369863016</v>
      </c>
      <c r="N778" s="12">
        <f t="shared" si="28"/>
        <v>3.7627333122429611</v>
      </c>
      <c r="O778" s="12">
        <f t="shared" si="29"/>
        <v>44.638768999812349</v>
      </c>
    </row>
    <row r="779" spans="1:15" outlineLevel="1" x14ac:dyDescent="0.25">
      <c r="A779" s="3" t="s">
        <v>1124</v>
      </c>
      <c r="E779" s="2"/>
      <c r="F779" s="32" t="s">
        <v>1159</v>
      </c>
      <c r="G779" s="2"/>
      <c r="H779" s="28">
        <f>SUBTOTAL(9,H778:H778)</f>
        <v>73</v>
      </c>
      <c r="I779" s="28">
        <f>SUBTOTAL(9,I778:I778)</f>
        <v>3161</v>
      </c>
      <c r="J779" s="28">
        <f>SUBTOTAL(9,J778:J778)</f>
        <v>11894</v>
      </c>
      <c r="K779" s="28">
        <f>SUBTOTAL(9,K778:K778)</f>
        <v>7643</v>
      </c>
      <c r="L779" s="28">
        <f>SUBTOTAL(9,L778:L778)</f>
        <v>976</v>
      </c>
      <c r="M779" s="29">
        <f t="shared" si="27"/>
        <v>32.586301369863016</v>
      </c>
      <c r="N779" s="29">
        <f t="shared" si="28"/>
        <v>3.7627333122429611</v>
      </c>
      <c r="O779" s="29">
        <f t="shared" si="29"/>
        <v>44.638768999812349</v>
      </c>
    </row>
    <row r="780" spans="1:15" outlineLevel="1" x14ac:dyDescent="0.25">
      <c r="A780" s="3"/>
      <c r="B780" s="19" t="str">
        <f>CONCATENATE("COUNTY - ",A781)</f>
        <v>COUNTY - TOM GREEN</v>
      </c>
      <c r="D780" s="3" t="s">
        <v>6</v>
      </c>
      <c r="E780" s="2"/>
      <c r="F780" s="32"/>
      <c r="G780" s="2"/>
      <c r="H780" s="13"/>
      <c r="I780" s="13"/>
      <c r="J780" s="13"/>
      <c r="K780" s="13"/>
      <c r="L780" s="13"/>
    </row>
    <row r="781" spans="1:15" outlineLevel="2" x14ac:dyDescent="0.25">
      <c r="A781" s="1" t="s">
        <v>63</v>
      </c>
      <c r="B781" s="1" t="s">
        <v>861</v>
      </c>
      <c r="C781" s="1" t="s">
        <v>64</v>
      </c>
      <c r="E781" s="2" t="s">
        <v>1162</v>
      </c>
      <c r="F781" s="32"/>
      <c r="G781" s="2">
        <v>365</v>
      </c>
      <c r="H781" s="13">
        <v>375</v>
      </c>
      <c r="I781" s="13">
        <v>17449</v>
      </c>
      <c r="J781" s="13">
        <v>85531</v>
      </c>
      <c r="K781" s="13">
        <v>50204</v>
      </c>
      <c r="L781" s="13">
        <v>10048</v>
      </c>
      <c r="M781" s="12">
        <f t="shared" si="27"/>
        <v>234.33150684931508</v>
      </c>
      <c r="N781" s="12">
        <f t="shared" si="28"/>
        <v>4.9017708751217839</v>
      </c>
      <c r="O781" s="12">
        <f t="shared" si="29"/>
        <v>62.488401826484022</v>
      </c>
    </row>
    <row r="782" spans="1:15" outlineLevel="2" x14ac:dyDescent="0.25">
      <c r="A782" s="1" t="s">
        <v>63</v>
      </c>
      <c r="B782" s="1" t="s">
        <v>862</v>
      </c>
      <c r="C782" s="1" t="s">
        <v>64</v>
      </c>
      <c r="E782" s="2" t="s">
        <v>1163</v>
      </c>
      <c r="F782" s="32"/>
      <c r="G782" s="2">
        <v>365</v>
      </c>
      <c r="H782" s="13">
        <v>40</v>
      </c>
      <c r="I782" s="13">
        <v>897</v>
      </c>
      <c r="J782" s="13">
        <v>10995</v>
      </c>
      <c r="K782" s="13">
        <v>8627</v>
      </c>
      <c r="L782" s="13">
        <v>595</v>
      </c>
      <c r="M782" s="12">
        <f t="shared" si="27"/>
        <v>30.123287671232877</v>
      </c>
      <c r="N782" s="12">
        <f t="shared" si="28"/>
        <v>12.257525083612039</v>
      </c>
      <c r="O782" s="12">
        <f t="shared" si="29"/>
        <v>75.308219178082197</v>
      </c>
    </row>
    <row r="783" spans="1:15" outlineLevel="1" x14ac:dyDescent="0.25">
      <c r="A783" s="3" t="s">
        <v>1125</v>
      </c>
      <c r="B783" s="15"/>
      <c r="C783" s="15"/>
      <c r="D783" s="14"/>
      <c r="E783" s="16"/>
      <c r="F783" s="33" t="s">
        <v>1159</v>
      </c>
      <c r="G783" s="16"/>
      <c r="H783" s="26">
        <f>SUBTOTAL(9,H781:H782)</f>
        <v>415</v>
      </c>
      <c r="I783" s="26">
        <f>SUBTOTAL(9,I781:I782)</f>
        <v>18346</v>
      </c>
      <c r="J783" s="26">
        <f>SUBTOTAL(9,J781:J782)</f>
        <v>96526</v>
      </c>
      <c r="K783" s="26">
        <f>SUBTOTAL(9,K781:K782)</f>
        <v>58831</v>
      </c>
      <c r="L783" s="26">
        <f>SUBTOTAL(9,L781:L782)</f>
        <v>10643</v>
      </c>
      <c r="M783" s="27">
        <f t="shared" si="27"/>
        <v>264.45479452054792</v>
      </c>
      <c r="N783" s="27">
        <f t="shared" si="28"/>
        <v>5.2614193829717646</v>
      </c>
      <c r="O783" s="27">
        <f t="shared" si="29"/>
        <v>63.724046872421184</v>
      </c>
    </row>
    <row r="784" spans="1:15" outlineLevel="1" x14ac:dyDescent="0.25">
      <c r="A784" s="3"/>
      <c r="B784" s="19" t="str">
        <f>CONCATENATE("COUNTY - ",A785)</f>
        <v>COUNTY - TRAVIS</v>
      </c>
      <c r="D784" s="3" t="s">
        <v>6</v>
      </c>
      <c r="E784" s="2"/>
      <c r="F784" s="32"/>
      <c r="G784" s="2"/>
      <c r="H784" s="13"/>
      <c r="I784" s="13"/>
      <c r="J784" s="13"/>
      <c r="K784" s="13"/>
      <c r="L784" s="13"/>
    </row>
    <row r="785" spans="1:15" outlineLevel="2" x14ac:dyDescent="0.25">
      <c r="A785" s="1" t="s">
        <v>65</v>
      </c>
      <c r="B785" s="1" t="s">
        <v>865</v>
      </c>
      <c r="C785" s="1" t="s">
        <v>66</v>
      </c>
      <c r="E785" s="2" t="s">
        <v>1162</v>
      </c>
      <c r="F785" s="32"/>
      <c r="G785" s="2">
        <v>365</v>
      </c>
      <c r="H785" s="13">
        <v>390</v>
      </c>
      <c r="I785" s="13">
        <v>19578</v>
      </c>
      <c r="J785" s="13">
        <v>110217</v>
      </c>
      <c r="K785" s="13">
        <v>39069</v>
      </c>
      <c r="L785" s="13">
        <v>20449</v>
      </c>
      <c r="M785" s="12">
        <f t="shared" si="27"/>
        <v>301.96438356164384</v>
      </c>
      <c r="N785" s="12">
        <f t="shared" si="28"/>
        <v>5.6296353049341095</v>
      </c>
      <c r="O785" s="12">
        <f t="shared" si="29"/>
        <v>77.426765015806112</v>
      </c>
    </row>
    <row r="786" spans="1:15" outlineLevel="2" x14ac:dyDescent="0.25">
      <c r="A786" s="1" t="s">
        <v>65</v>
      </c>
      <c r="B786" s="1" t="s">
        <v>870</v>
      </c>
      <c r="C786" s="1" t="s">
        <v>66</v>
      </c>
      <c r="E786" s="2" t="s">
        <v>1162</v>
      </c>
      <c r="F786" s="32"/>
      <c r="G786" s="2">
        <v>365</v>
      </c>
      <c r="H786" s="13">
        <v>98</v>
      </c>
      <c r="I786" s="13">
        <v>4783</v>
      </c>
      <c r="J786" s="13">
        <v>18106</v>
      </c>
      <c r="K786" s="13">
        <v>6114</v>
      </c>
      <c r="L786" s="13">
        <v>2123</v>
      </c>
      <c r="M786" s="12">
        <f t="shared" si="27"/>
        <v>49.605479452054794</v>
      </c>
      <c r="N786" s="12">
        <f t="shared" si="28"/>
        <v>3.7854902780681581</v>
      </c>
      <c r="O786" s="12">
        <f t="shared" si="29"/>
        <v>50.617836175566126</v>
      </c>
    </row>
    <row r="787" spans="1:15" outlineLevel="2" x14ac:dyDescent="0.25">
      <c r="A787" s="1" t="s">
        <v>65</v>
      </c>
      <c r="B787" s="1" t="s">
        <v>871</v>
      </c>
      <c r="C787" s="1" t="s">
        <v>66</v>
      </c>
      <c r="E787" s="2" t="s">
        <v>1162</v>
      </c>
      <c r="F787" s="32"/>
      <c r="G787" s="2">
        <v>365</v>
      </c>
      <c r="H787" s="13">
        <v>11</v>
      </c>
      <c r="I787" s="13">
        <v>375</v>
      </c>
      <c r="J787" s="13">
        <v>1148</v>
      </c>
      <c r="K787" s="13">
        <v>556</v>
      </c>
      <c r="L787" s="13">
        <v>56</v>
      </c>
      <c r="M787" s="12">
        <f t="shared" si="27"/>
        <v>3.1452054794520548</v>
      </c>
      <c r="N787" s="12">
        <f t="shared" si="28"/>
        <v>3.0613333333333332</v>
      </c>
      <c r="O787" s="12">
        <f t="shared" si="29"/>
        <v>28.592777085927771</v>
      </c>
    </row>
    <row r="788" spans="1:15" outlineLevel="2" x14ac:dyDescent="0.25">
      <c r="A788" s="1" t="s">
        <v>65</v>
      </c>
      <c r="B788" s="1" t="s">
        <v>875</v>
      </c>
      <c r="C788" s="1" t="s">
        <v>876</v>
      </c>
      <c r="E788" s="2" t="s">
        <v>1163</v>
      </c>
      <c r="F788" s="32"/>
      <c r="G788" s="2">
        <v>365</v>
      </c>
      <c r="H788" s="13">
        <v>36</v>
      </c>
      <c r="I788" s="13">
        <v>588</v>
      </c>
      <c r="J788" s="13">
        <v>7480</v>
      </c>
      <c r="K788" s="13">
        <v>5063</v>
      </c>
      <c r="L788" s="13">
        <v>14</v>
      </c>
      <c r="M788" s="12">
        <f t="shared" si="27"/>
        <v>20.493150684931507</v>
      </c>
      <c r="N788" s="12">
        <f t="shared" si="28"/>
        <v>12.721088435374149</v>
      </c>
      <c r="O788" s="12">
        <f t="shared" si="29"/>
        <v>56.925418569254184</v>
      </c>
    </row>
    <row r="789" spans="1:15" outlineLevel="2" x14ac:dyDescent="0.25">
      <c r="A789" s="1" t="s">
        <v>65</v>
      </c>
      <c r="B789" s="1" t="s">
        <v>881</v>
      </c>
      <c r="C789" s="1" t="s">
        <v>66</v>
      </c>
      <c r="E789" s="2" t="s">
        <v>1162</v>
      </c>
      <c r="F789" s="32"/>
      <c r="G789" s="2">
        <v>365</v>
      </c>
      <c r="H789" s="13">
        <v>17</v>
      </c>
      <c r="I789" s="13">
        <v>575</v>
      </c>
      <c r="J789" s="13">
        <v>1914</v>
      </c>
      <c r="K789" s="13">
        <v>958</v>
      </c>
      <c r="L789" s="13">
        <v>72</v>
      </c>
      <c r="M789" s="12">
        <f t="shared" si="27"/>
        <v>5.2438356164383562</v>
      </c>
      <c r="N789" s="12">
        <f t="shared" si="28"/>
        <v>3.3286956521739128</v>
      </c>
      <c r="O789" s="12">
        <f t="shared" si="29"/>
        <v>30.846091861402098</v>
      </c>
    </row>
    <row r="790" spans="1:15" outlineLevel="2" x14ac:dyDescent="0.25">
      <c r="A790" s="1" t="s">
        <v>65</v>
      </c>
      <c r="B790" s="1" t="s">
        <v>877</v>
      </c>
      <c r="C790" s="1" t="s">
        <v>878</v>
      </c>
      <c r="E790" s="2" t="s">
        <v>1162</v>
      </c>
      <c r="F790" s="32"/>
      <c r="G790" s="2">
        <v>365</v>
      </c>
      <c r="H790" s="13">
        <v>25</v>
      </c>
      <c r="I790" s="13">
        <v>1116</v>
      </c>
      <c r="J790" s="13">
        <v>3851</v>
      </c>
      <c r="K790" s="13">
        <v>2008</v>
      </c>
      <c r="L790" s="13">
        <v>199</v>
      </c>
      <c r="M790" s="12">
        <f t="shared" si="27"/>
        <v>10.550684931506849</v>
      </c>
      <c r="N790" s="12">
        <f t="shared" si="28"/>
        <v>3.4507168458781363</v>
      </c>
      <c r="O790" s="12">
        <f t="shared" si="29"/>
        <v>42.202739726027396</v>
      </c>
    </row>
    <row r="791" spans="1:15" outlineLevel="2" x14ac:dyDescent="0.25">
      <c r="A791" s="1" t="s">
        <v>65</v>
      </c>
      <c r="B791" s="1" t="s">
        <v>873</v>
      </c>
      <c r="C791" s="1" t="s">
        <v>66</v>
      </c>
      <c r="E791" s="2" t="s">
        <v>1163</v>
      </c>
      <c r="F791" s="32"/>
      <c r="G791" s="2">
        <v>365</v>
      </c>
      <c r="H791" s="13">
        <v>50</v>
      </c>
      <c r="I791" s="13">
        <v>711</v>
      </c>
      <c r="J791" s="13">
        <v>8563</v>
      </c>
      <c r="K791" s="13">
        <v>5922</v>
      </c>
      <c r="L791" s="13">
        <v>63</v>
      </c>
      <c r="M791" s="12">
        <f t="shared" si="27"/>
        <v>23.460273972602739</v>
      </c>
      <c r="N791" s="12">
        <f t="shared" si="28"/>
        <v>12.043600562587905</v>
      </c>
      <c r="O791" s="12">
        <f t="shared" si="29"/>
        <v>46.920547945205477</v>
      </c>
    </row>
    <row r="792" spans="1:15" outlineLevel="2" x14ac:dyDescent="0.25">
      <c r="A792" s="1" t="s">
        <v>65</v>
      </c>
      <c r="B792" s="1" t="s">
        <v>867</v>
      </c>
      <c r="C792" s="1" t="s">
        <v>66</v>
      </c>
      <c r="E792" s="2" t="s">
        <v>1163</v>
      </c>
      <c r="F792" s="32"/>
      <c r="G792" s="2">
        <v>365</v>
      </c>
      <c r="H792" s="13">
        <v>96</v>
      </c>
      <c r="I792" s="13">
        <v>1008</v>
      </c>
      <c r="J792" s="13">
        <v>24572</v>
      </c>
      <c r="K792" s="13">
        <v>12938</v>
      </c>
      <c r="L792" s="13">
        <v>302</v>
      </c>
      <c r="M792" s="12">
        <f t="shared" si="27"/>
        <v>67.320547945205476</v>
      </c>
      <c r="N792" s="12">
        <f t="shared" si="28"/>
        <v>24.376984126984127</v>
      </c>
      <c r="O792" s="12">
        <f t="shared" si="29"/>
        <v>70.125570776255714</v>
      </c>
    </row>
    <row r="793" spans="1:15" outlineLevel="2" x14ac:dyDescent="0.25">
      <c r="A793" s="1" t="s">
        <v>65</v>
      </c>
      <c r="B793" s="1" t="s">
        <v>872</v>
      </c>
      <c r="C793" s="1" t="s">
        <v>66</v>
      </c>
      <c r="E793" s="2" t="s">
        <v>1162</v>
      </c>
      <c r="F793" s="32"/>
      <c r="G793" s="2">
        <v>365</v>
      </c>
      <c r="H793" s="13">
        <v>299</v>
      </c>
      <c r="I793" s="13">
        <v>8526</v>
      </c>
      <c r="J793" s="13">
        <v>60714</v>
      </c>
      <c r="K793" s="13">
        <v>411</v>
      </c>
      <c r="L793" s="13">
        <v>30037</v>
      </c>
      <c r="M793" s="12">
        <f t="shared" si="27"/>
        <v>166.33972602739726</v>
      </c>
      <c r="N793" s="12">
        <f t="shared" si="28"/>
        <v>7.1210415200562984</v>
      </c>
      <c r="O793" s="12">
        <f t="shared" si="29"/>
        <v>55.632015393778346</v>
      </c>
    </row>
    <row r="794" spans="1:15" outlineLevel="2" x14ac:dyDescent="0.25">
      <c r="A794" s="1" t="s">
        <v>65</v>
      </c>
      <c r="B794" s="1" t="s">
        <v>863</v>
      </c>
      <c r="C794" s="1" t="s">
        <v>66</v>
      </c>
      <c r="E794" s="2" t="s">
        <v>1162</v>
      </c>
      <c r="F794" s="32"/>
      <c r="G794" s="2">
        <v>365</v>
      </c>
      <c r="H794" s="13">
        <v>320</v>
      </c>
      <c r="I794" s="13">
        <v>10267</v>
      </c>
      <c r="J794" s="13">
        <v>77325</v>
      </c>
      <c r="K794" s="13">
        <v>24495</v>
      </c>
      <c r="L794" s="13">
        <v>9722</v>
      </c>
      <c r="M794" s="12">
        <f t="shared" si="27"/>
        <v>211.84931506849315</v>
      </c>
      <c r="N794" s="12">
        <f t="shared" si="28"/>
        <v>7.5314113178143565</v>
      </c>
      <c r="O794" s="12">
        <f t="shared" si="29"/>
        <v>66.202910958904113</v>
      </c>
    </row>
    <row r="795" spans="1:15" outlineLevel="2" x14ac:dyDescent="0.25">
      <c r="A795" s="1" t="s">
        <v>65</v>
      </c>
      <c r="B795" s="1" t="s">
        <v>874</v>
      </c>
      <c r="C795" s="1" t="s">
        <v>66</v>
      </c>
      <c r="E795" s="2" t="s">
        <v>1163</v>
      </c>
      <c r="F795" s="32"/>
      <c r="G795" s="2">
        <v>365</v>
      </c>
      <c r="H795" s="13">
        <v>60</v>
      </c>
      <c r="I795" s="13">
        <v>1170</v>
      </c>
      <c r="J795" s="13">
        <v>14645</v>
      </c>
      <c r="K795" s="13">
        <v>12161</v>
      </c>
      <c r="L795" s="13">
        <v>210</v>
      </c>
      <c r="M795" s="12">
        <f t="shared" si="27"/>
        <v>40.123287671232873</v>
      </c>
      <c r="N795" s="12">
        <f t="shared" si="28"/>
        <v>12.517094017094017</v>
      </c>
      <c r="O795" s="12">
        <f t="shared" si="29"/>
        <v>66.87214611872146</v>
      </c>
    </row>
    <row r="796" spans="1:15" outlineLevel="2" x14ac:dyDescent="0.25">
      <c r="A796" s="1" t="s">
        <v>65</v>
      </c>
      <c r="B796" s="1" t="s">
        <v>879</v>
      </c>
      <c r="C796" s="1" t="s">
        <v>880</v>
      </c>
      <c r="E796" s="2" t="s">
        <v>1163</v>
      </c>
      <c r="F796" s="32"/>
      <c r="G796" s="2">
        <v>365</v>
      </c>
      <c r="H796" s="13">
        <v>4</v>
      </c>
      <c r="I796" s="13">
        <v>147</v>
      </c>
      <c r="J796" s="13">
        <v>307</v>
      </c>
      <c r="K796" s="13">
        <v>0</v>
      </c>
      <c r="L796" s="13">
        <v>0</v>
      </c>
      <c r="M796" s="12">
        <f t="shared" si="27"/>
        <v>0.84109589041095889</v>
      </c>
      <c r="N796" s="12">
        <f t="shared" si="28"/>
        <v>2.0884353741496597</v>
      </c>
      <c r="O796" s="12">
        <f t="shared" si="29"/>
        <v>21.027397260273972</v>
      </c>
    </row>
    <row r="797" spans="1:15" outlineLevel="2" x14ac:dyDescent="0.25">
      <c r="A797" s="1" t="s">
        <v>65</v>
      </c>
      <c r="B797" s="1" t="s">
        <v>869</v>
      </c>
      <c r="C797" s="1" t="s">
        <v>66</v>
      </c>
      <c r="E797" s="2" t="s">
        <v>1162</v>
      </c>
      <c r="F797" s="32"/>
      <c r="G797" s="2">
        <v>365</v>
      </c>
      <c r="H797" s="13">
        <v>476</v>
      </c>
      <c r="I797" s="13">
        <v>25434</v>
      </c>
      <c r="J797" s="13">
        <v>119888</v>
      </c>
      <c r="K797" s="13">
        <v>33852</v>
      </c>
      <c r="L797" s="13">
        <v>18739</v>
      </c>
      <c r="M797" s="12">
        <f t="shared" si="27"/>
        <v>328.46027397260275</v>
      </c>
      <c r="N797" s="12">
        <f t="shared" si="28"/>
        <v>4.7136903357710151</v>
      </c>
      <c r="O797" s="12">
        <f t="shared" si="29"/>
        <v>69.004259237941753</v>
      </c>
    </row>
    <row r="798" spans="1:15" outlineLevel="2" x14ac:dyDescent="0.25">
      <c r="A798" s="1" t="s">
        <v>65</v>
      </c>
      <c r="B798" s="1" t="s">
        <v>868</v>
      </c>
      <c r="C798" s="1" t="s">
        <v>66</v>
      </c>
      <c r="E798" s="2" t="s">
        <v>1163</v>
      </c>
      <c r="F798" s="32"/>
      <c r="G798" s="2">
        <v>365</v>
      </c>
      <c r="H798" s="13">
        <v>8</v>
      </c>
      <c r="I798" s="13">
        <v>440</v>
      </c>
      <c r="J798" s="13">
        <v>608</v>
      </c>
      <c r="K798" s="13">
        <v>276</v>
      </c>
      <c r="L798" s="13">
        <v>0</v>
      </c>
      <c r="M798" s="12">
        <f t="shared" si="27"/>
        <v>1.6657534246575343</v>
      </c>
      <c r="N798" s="12">
        <f t="shared" si="28"/>
        <v>1.3818181818181818</v>
      </c>
      <c r="O798" s="12">
        <f t="shared" si="29"/>
        <v>20.82191780821918</v>
      </c>
    </row>
    <row r="799" spans="1:15" outlineLevel="2" x14ac:dyDescent="0.25">
      <c r="A799" s="1" t="s">
        <v>65</v>
      </c>
      <c r="B799" s="1" t="s">
        <v>864</v>
      </c>
      <c r="C799" s="1" t="s">
        <v>66</v>
      </c>
      <c r="E799" s="2" t="s">
        <v>1162</v>
      </c>
      <c r="F799" s="32"/>
      <c r="G799" s="2">
        <v>365</v>
      </c>
      <c r="H799" s="13">
        <v>482</v>
      </c>
      <c r="I799" s="13">
        <v>29338</v>
      </c>
      <c r="J799" s="13">
        <v>154651</v>
      </c>
      <c r="K799" s="13">
        <v>76181</v>
      </c>
      <c r="L799" s="13">
        <v>23944</v>
      </c>
      <c r="M799" s="12">
        <f t="shared" si="27"/>
        <v>423.70136986301372</v>
      </c>
      <c r="N799" s="12">
        <f t="shared" si="28"/>
        <v>5.2713545572295315</v>
      </c>
      <c r="O799" s="12">
        <f t="shared" si="29"/>
        <v>87.904848519297445</v>
      </c>
    </row>
    <row r="800" spans="1:15" outlineLevel="2" x14ac:dyDescent="0.25">
      <c r="A800" s="1" t="s">
        <v>65</v>
      </c>
      <c r="B800" s="1" t="s">
        <v>866</v>
      </c>
      <c r="C800" s="1" t="s">
        <v>66</v>
      </c>
      <c r="E800" s="2" t="s">
        <v>1162</v>
      </c>
      <c r="F800" s="32"/>
      <c r="G800" s="2">
        <v>365</v>
      </c>
      <c r="H800" s="13">
        <v>331</v>
      </c>
      <c r="I800" s="13">
        <v>22199</v>
      </c>
      <c r="J800" s="13">
        <v>101757</v>
      </c>
      <c r="K800" s="13">
        <v>50299</v>
      </c>
      <c r="L800" s="13">
        <v>8184</v>
      </c>
      <c r="M800" s="12">
        <f t="shared" si="27"/>
        <v>278.786301369863</v>
      </c>
      <c r="N800" s="12">
        <f t="shared" si="28"/>
        <v>4.5838551286093967</v>
      </c>
      <c r="O800" s="12">
        <f t="shared" si="29"/>
        <v>84.22546869180151</v>
      </c>
    </row>
    <row r="801" spans="1:15" outlineLevel="2" x14ac:dyDescent="0.25">
      <c r="A801" s="1" t="s">
        <v>65</v>
      </c>
      <c r="B801" s="1" t="s">
        <v>67</v>
      </c>
      <c r="C801" s="1" t="s">
        <v>66</v>
      </c>
      <c r="E801" s="2" t="s">
        <v>1163</v>
      </c>
      <c r="F801" s="32"/>
      <c r="G801" s="2">
        <v>365</v>
      </c>
      <c r="H801" s="13">
        <v>47</v>
      </c>
      <c r="I801" s="13">
        <v>487</v>
      </c>
      <c r="J801" s="13">
        <v>13648</v>
      </c>
      <c r="K801" s="13">
        <v>3173</v>
      </c>
      <c r="L801" s="13">
        <v>118</v>
      </c>
      <c r="M801" s="12">
        <f t="shared" si="27"/>
        <v>37.391780821917806</v>
      </c>
      <c r="N801" s="12">
        <f t="shared" si="28"/>
        <v>28.024640657084188</v>
      </c>
      <c r="O801" s="12">
        <f t="shared" si="29"/>
        <v>79.556980472165534</v>
      </c>
    </row>
    <row r="802" spans="1:15" outlineLevel="1" x14ac:dyDescent="0.25">
      <c r="A802" s="3" t="s">
        <v>1126</v>
      </c>
      <c r="E802" s="2"/>
      <c r="F802" s="32" t="s">
        <v>1159</v>
      </c>
      <c r="G802" s="2"/>
      <c r="H802" s="28">
        <f>SUBTOTAL(9,H785:H801)</f>
        <v>2750</v>
      </c>
      <c r="I802" s="28">
        <f>SUBTOTAL(9,I785:I801)</f>
        <v>126742</v>
      </c>
      <c r="J802" s="28">
        <f>SUBTOTAL(9,J785:J801)</f>
        <v>719394</v>
      </c>
      <c r="K802" s="28">
        <f>SUBTOTAL(9,K785:K801)</f>
        <v>273476</v>
      </c>
      <c r="L802" s="28">
        <f>SUBTOTAL(9,L785:L801)</f>
        <v>114232</v>
      </c>
      <c r="M802" s="29">
        <f t="shared" ref="M802:M885" si="30">J802/365</f>
        <v>1970.9424657534246</v>
      </c>
      <c r="N802" s="29">
        <f t="shared" ref="N802:N885" si="31">J802/I802</f>
        <v>5.6760505594041435</v>
      </c>
      <c r="O802" s="29">
        <f t="shared" ref="O802:O885" si="32">(J802/365/H802*100)</f>
        <v>71.67063511830635</v>
      </c>
    </row>
    <row r="803" spans="1:15" outlineLevel="1" x14ac:dyDescent="0.25">
      <c r="A803" s="3"/>
      <c r="B803" s="19" t="str">
        <f>CONCATENATE("COUNTY - ",A804)</f>
        <v>COUNTY - TYLER</v>
      </c>
      <c r="D803" s="3" t="s">
        <v>4</v>
      </c>
      <c r="E803" s="2"/>
      <c r="F803" s="32"/>
      <c r="G803" s="2"/>
      <c r="H803" s="13"/>
      <c r="I803" s="13"/>
      <c r="J803" s="13"/>
      <c r="K803" s="13"/>
      <c r="L803" s="13"/>
    </row>
    <row r="804" spans="1:15" outlineLevel="2" x14ac:dyDescent="0.25">
      <c r="A804" s="1" t="s">
        <v>882</v>
      </c>
      <c r="B804" s="1" t="s">
        <v>883</v>
      </c>
      <c r="C804" s="1" t="s">
        <v>884</v>
      </c>
      <c r="E804" s="2" t="s">
        <v>1161</v>
      </c>
      <c r="F804" s="32"/>
      <c r="G804" s="2">
        <v>365</v>
      </c>
      <c r="H804" s="13">
        <v>25</v>
      </c>
      <c r="I804" s="13">
        <v>202</v>
      </c>
      <c r="J804" s="13">
        <v>554</v>
      </c>
      <c r="K804" s="13">
        <v>349</v>
      </c>
      <c r="L804" s="13">
        <v>33</v>
      </c>
      <c r="M804" s="12">
        <f t="shared" si="30"/>
        <v>1.5178082191780822</v>
      </c>
      <c r="N804" s="12">
        <f t="shared" si="31"/>
        <v>2.7425742574257428</v>
      </c>
      <c r="O804" s="12">
        <f t="shared" si="32"/>
        <v>6.0712328767123287</v>
      </c>
    </row>
    <row r="805" spans="1:15" outlineLevel="1" x14ac:dyDescent="0.25">
      <c r="A805" s="3" t="s">
        <v>1127</v>
      </c>
      <c r="E805" s="2"/>
      <c r="F805" s="32" t="s">
        <v>1159</v>
      </c>
      <c r="G805" s="2"/>
      <c r="H805" s="28">
        <f>SUBTOTAL(9,H804:H804)</f>
        <v>25</v>
      </c>
      <c r="I805" s="28">
        <f>SUBTOTAL(9,I804:I804)</f>
        <v>202</v>
      </c>
      <c r="J805" s="28">
        <f>SUBTOTAL(9,J804:J804)</f>
        <v>554</v>
      </c>
      <c r="K805" s="28">
        <f>SUBTOTAL(9,K804:K804)</f>
        <v>349</v>
      </c>
      <c r="L805" s="28">
        <f>SUBTOTAL(9,L804:L804)</f>
        <v>33</v>
      </c>
      <c r="M805" s="29">
        <f t="shared" si="30"/>
        <v>1.5178082191780822</v>
      </c>
      <c r="N805" s="29">
        <f t="shared" si="31"/>
        <v>2.7425742574257428</v>
      </c>
      <c r="O805" s="29">
        <f t="shared" si="32"/>
        <v>6.0712328767123287</v>
      </c>
    </row>
    <row r="806" spans="1:15" outlineLevel="1" x14ac:dyDescent="0.25">
      <c r="A806" s="3"/>
      <c r="B806" s="19" t="str">
        <f>CONCATENATE("COUNTY - ",A807)</f>
        <v>COUNTY - UPTON</v>
      </c>
      <c r="D806" s="3" t="s">
        <v>4</v>
      </c>
      <c r="E806" s="2"/>
      <c r="F806" s="32"/>
      <c r="G806" s="2"/>
      <c r="H806" s="13"/>
      <c r="I806" s="13"/>
      <c r="J806" s="13"/>
      <c r="K806" s="13"/>
      <c r="L806" s="13"/>
    </row>
    <row r="807" spans="1:15" outlineLevel="2" x14ac:dyDescent="0.25">
      <c r="A807" s="1" t="s">
        <v>885</v>
      </c>
      <c r="B807" s="1" t="s">
        <v>886</v>
      </c>
      <c r="C807" s="1" t="s">
        <v>887</v>
      </c>
      <c r="E807" s="2" t="s">
        <v>1161</v>
      </c>
      <c r="F807" s="32"/>
      <c r="G807" s="2">
        <v>365</v>
      </c>
      <c r="H807" s="13">
        <v>14</v>
      </c>
      <c r="I807" s="13">
        <v>59</v>
      </c>
      <c r="J807" s="13">
        <v>11270</v>
      </c>
      <c r="K807" s="13">
        <v>284</v>
      </c>
      <c r="L807" s="13">
        <v>8591</v>
      </c>
      <c r="M807" s="12">
        <f t="shared" si="30"/>
        <v>30.876712328767123</v>
      </c>
      <c r="N807" s="12">
        <f t="shared" si="31"/>
        <v>191.01694915254237</v>
      </c>
      <c r="O807" s="12">
        <f t="shared" si="32"/>
        <v>220.54794520547944</v>
      </c>
    </row>
    <row r="808" spans="1:15" outlineLevel="2" x14ac:dyDescent="0.25">
      <c r="A808" s="1" t="s">
        <v>885</v>
      </c>
      <c r="B808" s="1" t="s">
        <v>888</v>
      </c>
      <c r="C808" s="1" t="s">
        <v>889</v>
      </c>
      <c r="E808" s="2" t="s">
        <v>1161</v>
      </c>
      <c r="F808" s="32"/>
      <c r="G808" s="2">
        <v>365</v>
      </c>
      <c r="H808" s="13">
        <v>14</v>
      </c>
      <c r="I808" s="13">
        <v>43</v>
      </c>
      <c r="J808" s="13">
        <v>573</v>
      </c>
      <c r="K808" s="13">
        <v>561</v>
      </c>
      <c r="L808" s="13">
        <v>0</v>
      </c>
      <c r="M808" s="12">
        <f t="shared" si="30"/>
        <v>1.5698630136986302</v>
      </c>
      <c r="N808" s="12">
        <f t="shared" si="31"/>
        <v>13.325581395348838</v>
      </c>
      <c r="O808" s="12">
        <f t="shared" si="32"/>
        <v>11.213307240704502</v>
      </c>
    </row>
    <row r="809" spans="1:15" outlineLevel="1" x14ac:dyDescent="0.25">
      <c r="A809" s="3" t="s">
        <v>1128</v>
      </c>
      <c r="E809" s="2"/>
      <c r="F809" s="32" t="s">
        <v>1159</v>
      </c>
      <c r="G809" s="2"/>
      <c r="H809" s="28">
        <f>SUBTOTAL(9,H807:H808)</f>
        <v>28</v>
      </c>
      <c r="I809" s="28">
        <f>SUBTOTAL(9,I807:I808)</f>
        <v>102</v>
      </c>
      <c r="J809" s="28">
        <f>SUBTOTAL(9,J807:J808)</f>
        <v>11843</v>
      </c>
      <c r="K809" s="28">
        <f>SUBTOTAL(9,K807:K808)</f>
        <v>845</v>
      </c>
      <c r="L809" s="28">
        <f>SUBTOTAL(9,L807:L808)</f>
        <v>8591</v>
      </c>
      <c r="M809" s="29">
        <f t="shared" si="30"/>
        <v>32.446575342465756</v>
      </c>
      <c r="N809" s="29">
        <f t="shared" si="31"/>
        <v>116.1078431372549</v>
      </c>
      <c r="O809" s="29">
        <f t="shared" si="32"/>
        <v>115.88062622309198</v>
      </c>
    </row>
    <row r="810" spans="1:15" outlineLevel="1" x14ac:dyDescent="0.25">
      <c r="A810" s="3"/>
      <c r="B810" s="19" t="str">
        <f>CONCATENATE("COUNTY - ",A811)</f>
        <v>COUNTY - UVALDE</v>
      </c>
      <c r="D810" s="3" t="s">
        <v>4</v>
      </c>
      <c r="E810" s="2"/>
      <c r="F810" s="32"/>
      <c r="G810" s="2"/>
      <c r="H810" s="13"/>
      <c r="I810" s="13"/>
      <c r="J810" s="13"/>
      <c r="K810" s="13"/>
      <c r="L810" s="13"/>
    </row>
    <row r="811" spans="1:15" outlineLevel="2" x14ac:dyDescent="0.25">
      <c r="A811" s="1" t="s">
        <v>890</v>
      </c>
      <c r="B811" s="1" t="s">
        <v>891</v>
      </c>
      <c r="C811" s="1" t="s">
        <v>892</v>
      </c>
      <c r="E811" s="2" t="s">
        <v>1161</v>
      </c>
      <c r="F811" s="32"/>
      <c r="G811" s="2">
        <v>365</v>
      </c>
      <c r="H811" s="13">
        <v>25</v>
      </c>
      <c r="I811" s="13">
        <v>1409</v>
      </c>
      <c r="J811" s="13">
        <v>6857</v>
      </c>
      <c r="K811" s="13">
        <v>3222</v>
      </c>
      <c r="L811" s="13">
        <v>1765</v>
      </c>
      <c r="M811" s="12">
        <f t="shared" si="30"/>
        <v>18.786301369863015</v>
      </c>
      <c r="N811" s="12">
        <f t="shared" si="31"/>
        <v>4.8665720369056071</v>
      </c>
      <c r="O811" s="12">
        <f t="shared" si="32"/>
        <v>75.145205479452059</v>
      </c>
    </row>
    <row r="812" spans="1:15" outlineLevel="1" x14ac:dyDescent="0.25">
      <c r="A812" s="3" t="s">
        <v>1129</v>
      </c>
      <c r="E812" s="2"/>
      <c r="F812" s="32" t="s">
        <v>1159</v>
      </c>
      <c r="G812" s="2"/>
      <c r="H812" s="28">
        <f>SUBTOTAL(9,H811:H811)</f>
        <v>25</v>
      </c>
      <c r="I812" s="28">
        <f>SUBTOTAL(9,I811:I811)</f>
        <v>1409</v>
      </c>
      <c r="J812" s="28">
        <f>SUBTOTAL(9,J811:J811)</f>
        <v>6857</v>
      </c>
      <c r="K812" s="28">
        <f>SUBTOTAL(9,K811:K811)</f>
        <v>3222</v>
      </c>
      <c r="L812" s="28">
        <f>SUBTOTAL(9,L811:L811)</f>
        <v>1765</v>
      </c>
      <c r="M812" s="29">
        <f t="shared" si="30"/>
        <v>18.786301369863015</v>
      </c>
      <c r="N812" s="29">
        <f t="shared" si="31"/>
        <v>4.8665720369056071</v>
      </c>
      <c r="O812" s="29">
        <f t="shared" si="32"/>
        <v>75.145205479452059</v>
      </c>
    </row>
    <row r="813" spans="1:15" outlineLevel="1" x14ac:dyDescent="0.25">
      <c r="A813" s="3"/>
      <c r="B813" s="19" t="str">
        <f>CONCATENATE("COUNTY - ",A814)</f>
        <v>COUNTY - VAL VERDE</v>
      </c>
      <c r="D813" s="3" t="s">
        <v>4</v>
      </c>
      <c r="E813" s="2"/>
      <c r="F813" s="32"/>
      <c r="G813" s="2"/>
      <c r="H813" s="13"/>
      <c r="I813" s="13"/>
      <c r="J813" s="13"/>
      <c r="K813" s="13"/>
      <c r="L813" s="13"/>
    </row>
    <row r="814" spans="1:15" outlineLevel="2" x14ac:dyDescent="0.25">
      <c r="A814" s="1" t="s">
        <v>893</v>
      </c>
      <c r="B814" s="1" t="s">
        <v>896</v>
      </c>
      <c r="C814" s="1" t="s">
        <v>895</v>
      </c>
      <c r="E814" s="2" t="s">
        <v>1163</v>
      </c>
      <c r="F814" s="32"/>
      <c r="G814" s="2">
        <v>365</v>
      </c>
      <c r="H814" s="13">
        <v>2</v>
      </c>
      <c r="I814" s="13">
        <v>0</v>
      </c>
      <c r="J814" s="13">
        <v>0</v>
      </c>
      <c r="K814" s="13">
        <v>0</v>
      </c>
      <c r="L814" s="13">
        <v>0</v>
      </c>
      <c r="M814" s="12">
        <f t="shared" si="30"/>
        <v>0</v>
      </c>
      <c r="N814" s="12">
        <v>0</v>
      </c>
      <c r="O814" s="12">
        <f t="shared" si="32"/>
        <v>0</v>
      </c>
    </row>
    <row r="815" spans="1:15" outlineLevel="2" x14ac:dyDescent="0.25">
      <c r="A815" s="1" t="s">
        <v>893</v>
      </c>
      <c r="B815" s="1" t="s">
        <v>894</v>
      </c>
      <c r="C815" s="1" t="s">
        <v>895</v>
      </c>
      <c r="E815" s="2" t="s">
        <v>1162</v>
      </c>
      <c r="F815" s="32"/>
      <c r="G815" s="2">
        <v>365</v>
      </c>
      <c r="H815" s="13">
        <v>80</v>
      </c>
      <c r="I815" s="13">
        <v>2184</v>
      </c>
      <c r="J815" s="13">
        <v>5484</v>
      </c>
      <c r="K815" s="13">
        <v>1985</v>
      </c>
      <c r="L815" s="13">
        <v>1110</v>
      </c>
      <c r="M815" s="12">
        <f t="shared" si="30"/>
        <v>15.024657534246575</v>
      </c>
      <c r="N815" s="12">
        <f t="shared" si="31"/>
        <v>2.5109890109890109</v>
      </c>
      <c r="O815" s="12">
        <f t="shared" si="32"/>
        <v>18.780821917808218</v>
      </c>
    </row>
    <row r="816" spans="1:15" outlineLevel="1" x14ac:dyDescent="0.25">
      <c r="A816" s="3" t="s">
        <v>1130</v>
      </c>
      <c r="E816" s="2"/>
      <c r="F816" s="32" t="s">
        <v>1159</v>
      </c>
      <c r="G816" s="2"/>
      <c r="H816" s="28">
        <f>SUBTOTAL(9,H814:H815)</f>
        <v>82</v>
      </c>
      <c r="I816" s="28">
        <f>SUBTOTAL(9,I814:I815)</f>
        <v>2184</v>
      </c>
      <c r="J816" s="28">
        <f>SUBTOTAL(9,J814:J815)</f>
        <v>5484</v>
      </c>
      <c r="K816" s="28">
        <f>SUBTOTAL(9,K814:K815)</f>
        <v>1985</v>
      </c>
      <c r="L816" s="28">
        <f>SUBTOTAL(9,L814:L815)</f>
        <v>1110</v>
      </c>
      <c r="M816" s="29">
        <f t="shared" si="30"/>
        <v>15.024657534246575</v>
      </c>
      <c r="N816" s="29">
        <f t="shared" si="31"/>
        <v>2.5109890109890109</v>
      </c>
      <c r="O816" s="29">
        <f t="shared" si="32"/>
        <v>18.322753090544605</v>
      </c>
    </row>
    <row r="817" spans="1:15" outlineLevel="1" x14ac:dyDescent="0.25">
      <c r="A817" s="3"/>
      <c r="B817" s="19" t="str">
        <f>CONCATENATE("COUNTY - ",A818)</f>
        <v>COUNTY - VICTORIA</v>
      </c>
      <c r="D817" s="3" t="s">
        <v>6</v>
      </c>
      <c r="E817" s="2"/>
      <c r="F817" s="32"/>
      <c r="G817" s="2"/>
      <c r="H817" s="13"/>
      <c r="I817" s="13"/>
      <c r="J817" s="13"/>
      <c r="K817" s="13"/>
      <c r="L817" s="13"/>
    </row>
    <row r="818" spans="1:15" outlineLevel="2" x14ac:dyDescent="0.25">
      <c r="A818" s="1" t="s">
        <v>897</v>
      </c>
      <c r="B818" s="1" t="s">
        <v>898</v>
      </c>
      <c r="C818" s="1" t="s">
        <v>899</v>
      </c>
      <c r="E818" s="2" t="s">
        <v>1161</v>
      </c>
      <c r="F818" s="32"/>
      <c r="G818" s="2">
        <v>365</v>
      </c>
      <c r="H818" s="13">
        <v>265</v>
      </c>
      <c r="I818" s="13">
        <v>7075</v>
      </c>
      <c r="J818" s="13">
        <v>36384</v>
      </c>
      <c r="K818" s="13">
        <v>25178</v>
      </c>
      <c r="L818" s="13">
        <v>2633</v>
      </c>
      <c r="M818" s="12">
        <f t="shared" si="30"/>
        <v>99.682191780821924</v>
      </c>
      <c r="N818" s="12">
        <f t="shared" si="31"/>
        <v>5.142614840989399</v>
      </c>
      <c r="O818" s="12">
        <f t="shared" si="32"/>
        <v>37.615921426725251</v>
      </c>
    </row>
    <row r="819" spans="1:15" outlineLevel="2" x14ac:dyDescent="0.25">
      <c r="A819" s="1" t="s">
        <v>897</v>
      </c>
      <c r="B819" s="1" t="s">
        <v>900</v>
      </c>
      <c r="C819" s="1" t="s">
        <v>899</v>
      </c>
      <c r="E819" s="2" t="s">
        <v>1163</v>
      </c>
      <c r="F819" s="32"/>
      <c r="G819" s="2">
        <v>365</v>
      </c>
      <c r="H819" s="13">
        <v>235</v>
      </c>
      <c r="I819" s="13">
        <v>7667</v>
      </c>
      <c r="J819" s="13">
        <v>32768</v>
      </c>
      <c r="K819" s="13">
        <v>19087</v>
      </c>
      <c r="L819" s="13">
        <v>4883</v>
      </c>
      <c r="M819" s="12">
        <f t="shared" si="30"/>
        <v>89.775342465753425</v>
      </c>
      <c r="N819" s="12">
        <f t="shared" si="31"/>
        <v>4.273901134733272</v>
      </c>
      <c r="O819" s="12">
        <f t="shared" si="32"/>
        <v>38.202273389682304</v>
      </c>
    </row>
    <row r="820" spans="1:15" outlineLevel="2" x14ac:dyDescent="0.25">
      <c r="A820" s="1" t="s">
        <v>897</v>
      </c>
      <c r="B820" s="1" t="s">
        <v>903</v>
      </c>
      <c r="C820" s="1" t="s">
        <v>899</v>
      </c>
      <c r="E820" s="2" t="s">
        <v>1163</v>
      </c>
      <c r="F820" s="32"/>
      <c r="G820" s="2">
        <v>365</v>
      </c>
      <c r="H820" s="13">
        <v>26</v>
      </c>
      <c r="I820" s="13">
        <v>801</v>
      </c>
      <c r="J820" s="13">
        <v>7988</v>
      </c>
      <c r="K820" s="13">
        <v>7726</v>
      </c>
      <c r="L820" s="13">
        <v>0</v>
      </c>
      <c r="M820" s="12">
        <f t="shared" si="30"/>
        <v>21.884931506849316</v>
      </c>
      <c r="N820" s="12">
        <f t="shared" si="31"/>
        <v>9.9725343320848943</v>
      </c>
      <c r="O820" s="12">
        <f t="shared" si="32"/>
        <v>84.172813487881982</v>
      </c>
    </row>
    <row r="821" spans="1:15" outlineLevel="2" x14ac:dyDescent="0.25">
      <c r="A821" s="1" t="s">
        <v>897</v>
      </c>
      <c r="B821" s="1" t="s">
        <v>902</v>
      </c>
      <c r="C821" s="1" t="s">
        <v>899</v>
      </c>
      <c r="E821" s="2" t="s">
        <v>1163</v>
      </c>
      <c r="F821" s="32"/>
      <c r="G821" s="2">
        <v>365</v>
      </c>
      <c r="H821" s="13">
        <v>42</v>
      </c>
      <c r="I821" s="13">
        <v>739</v>
      </c>
      <c r="J821" s="13">
        <v>12950</v>
      </c>
      <c r="K821" s="13">
        <v>10812</v>
      </c>
      <c r="L821" s="13">
        <v>0</v>
      </c>
      <c r="M821" s="12">
        <f t="shared" si="30"/>
        <v>35.479452054794521</v>
      </c>
      <c r="N821" s="12">
        <f t="shared" si="31"/>
        <v>17.523680649526387</v>
      </c>
      <c r="O821" s="12">
        <f t="shared" si="32"/>
        <v>84.474885844748854</v>
      </c>
    </row>
    <row r="822" spans="1:15" outlineLevel="2" x14ac:dyDescent="0.25">
      <c r="A822" s="1" t="s">
        <v>897</v>
      </c>
      <c r="B822" s="1" t="s">
        <v>901</v>
      </c>
      <c r="C822" s="1" t="s">
        <v>899</v>
      </c>
      <c r="E822" s="2" t="s">
        <v>1163</v>
      </c>
      <c r="F822" s="32"/>
      <c r="G822" s="2">
        <v>365</v>
      </c>
      <c r="H822" s="13">
        <v>23</v>
      </c>
      <c r="I822" s="13">
        <v>271</v>
      </c>
      <c r="J822" s="13">
        <v>5914</v>
      </c>
      <c r="K822" s="13">
        <v>5121</v>
      </c>
      <c r="L822" s="13">
        <v>0</v>
      </c>
      <c r="M822" s="12">
        <f t="shared" si="30"/>
        <v>16.202739726027396</v>
      </c>
      <c r="N822" s="12">
        <f t="shared" si="31"/>
        <v>21.822878228782287</v>
      </c>
      <c r="O822" s="12">
        <f t="shared" si="32"/>
        <v>70.446694460988681</v>
      </c>
    </row>
    <row r="823" spans="1:15" outlineLevel="1" x14ac:dyDescent="0.25">
      <c r="A823" s="3" t="s">
        <v>1131</v>
      </c>
      <c r="E823" s="2"/>
      <c r="F823" s="32" t="s">
        <v>1159</v>
      </c>
      <c r="G823" s="2"/>
      <c r="H823" s="28">
        <f>SUBTOTAL(9,H818:H822)</f>
        <v>591</v>
      </c>
      <c r="I823" s="28">
        <f>SUBTOTAL(9,I818:I822)</f>
        <v>16553</v>
      </c>
      <c r="J823" s="28">
        <f>SUBTOTAL(9,J818:J822)</f>
        <v>96004</v>
      </c>
      <c r="K823" s="28">
        <f>SUBTOTAL(9,K818:K822)</f>
        <v>67924</v>
      </c>
      <c r="L823" s="28">
        <f>SUBTOTAL(9,L818:L822)</f>
        <v>7516</v>
      </c>
      <c r="M823" s="29">
        <f t="shared" si="30"/>
        <v>263.02465753424656</v>
      </c>
      <c r="N823" s="29">
        <f t="shared" si="31"/>
        <v>5.7997945991663142</v>
      </c>
      <c r="O823" s="29">
        <f t="shared" si="32"/>
        <v>44.505018195303983</v>
      </c>
    </row>
    <row r="824" spans="1:15" outlineLevel="1" x14ac:dyDescent="0.25">
      <c r="A824" s="3"/>
      <c r="B824" s="19" t="str">
        <f>CONCATENATE("COUNTY - ",A825)</f>
        <v>COUNTY - WALKER</v>
      </c>
      <c r="D824" s="3" t="s">
        <v>4</v>
      </c>
      <c r="E824" s="2"/>
      <c r="F824" s="32"/>
      <c r="G824" s="2"/>
      <c r="H824" s="13"/>
      <c r="I824" s="13"/>
      <c r="J824" s="13"/>
      <c r="K824" s="13"/>
      <c r="L824" s="13"/>
    </row>
    <row r="825" spans="1:15" outlineLevel="2" x14ac:dyDescent="0.25">
      <c r="A825" s="1" t="s">
        <v>904</v>
      </c>
      <c r="B825" s="1" t="s">
        <v>905</v>
      </c>
      <c r="C825" s="1" t="s">
        <v>906</v>
      </c>
      <c r="E825" s="2" t="s">
        <v>1162</v>
      </c>
      <c r="F825" s="32"/>
      <c r="G825" s="2">
        <v>365</v>
      </c>
      <c r="H825" s="13">
        <v>77</v>
      </c>
      <c r="I825" s="13">
        <v>3734</v>
      </c>
      <c r="J825" s="13">
        <v>18458</v>
      </c>
      <c r="K825" s="13">
        <v>11397</v>
      </c>
      <c r="L825" s="13">
        <v>1232</v>
      </c>
      <c r="M825" s="12">
        <f t="shared" si="30"/>
        <v>50.56986301369863</v>
      </c>
      <c r="N825" s="12">
        <f t="shared" si="31"/>
        <v>4.9432244242099621</v>
      </c>
      <c r="O825" s="12">
        <f t="shared" si="32"/>
        <v>65.675146771037191</v>
      </c>
    </row>
    <row r="826" spans="1:15" outlineLevel="1" x14ac:dyDescent="0.25">
      <c r="A826" s="3" t="s">
        <v>1132</v>
      </c>
      <c r="E826" s="2"/>
      <c r="F826" s="32" t="s">
        <v>1159</v>
      </c>
      <c r="G826" s="2"/>
      <c r="H826" s="28">
        <f>SUBTOTAL(9,H825:H825)</f>
        <v>77</v>
      </c>
      <c r="I826" s="28">
        <f>SUBTOTAL(9,I825:I825)</f>
        <v>3734</v>
      </c>
      <c r="J826" s="28">
        <f>SUBTOTAL(9,J825:J825)</f>
        <v>18458</v>
      </c>
      <c r="K826" s="28">
        <f>SUBTOTAL(9,K825:K825)</f>
        <v>11397</v>
      </c>
      <c r="L826" s="28">
        <f>SUBTOTAL(9,L825:L825)</f>
        <v>1232</v>
      </c>
      <c r="M826" s="29">
        <f t="shared" si="30"/>
        <v>50.56986301369863</v>
      </c>
      <c r="N826" s="29">
        <f t="shared" si="31"/>
        <v>4.9432244242099621</v>
      </c>
      <c r="O826" s="29">
        <f t="shared" si="32"/>
        <v>65.675146771037191</v>
      </c>
    </row>
    <row r="827" spans="1:15" outlineLevel="1" x14ac:dyDescent="0.25">
      <c r="A827" s="3"/>
      <c r="B827" s="19" t="str">
        <f>CONCATENATE("COUNTY - ",A828)</f>
        <v>COUNTY - WARD</v>
      </c>
      <c r="D827" s="3" t="s">
        <v>4</v>
      </c>
      <c r="E827" s="2"/>
      <c r="F827" s="32"/>
      <c r="G827" s="2"/>
      <c r="H827" s="13"/>
      <c r="I827" s="13"/>
      <c r="J827" s="13"/>
      <c r="K827" s="13"/>
      <c r="L827" s="13"/>
    </row>
    <row r="828" spans="1:15" outlineLevel="2" x14ac:dyDescent="0.25">
      <c r="A828" s="1" t="s">
        <v>907</v>
      </c>
      <c r="B828" s="1" t="s">
        <v>908</v>
      </c>
      <c r="C828" s="1" t="s">
        <v>909</v>
      </c>
      <c r="E828" s="2" t="s">
        <v>1161</v>
      </c>
      <c r="F828" s="32"/>
      <c r="G828" s="2">
        <v>365</v>
      </c>
      <c r="H828" s="13">
        <v>25</v>
      </c>
      <c r="I828" s="13">
        <v>221</v>
      </c>
      <c r="J828" s="13">
        <v>1737</v>
      </c>
      <c r="K828" s="13">
        <v>1474</v>
      </c>
      <c r="L828" s="13">
        <v>46</v>
      </c>
      <c r="M828" s="12">
        <f t="shared" si="30"/>
        <v>4.7589041095890412</v>
      </c>
      <c r="N828" s="12">
        <f t="shared" si="31"/>
        <v>7.8597285067873299</v>
      </c>
      <c r="O828" s="12">
        <f t="shared" si="32"/>
        <v>19.035616438356165</v>
      </c>
    </row>
    <row r="829" spans="1:15" outlineLevel="1" x14ac:dyDescent="0.25">
      <c r="A829" s="3" t="s">
        <v>1133</v>
      </c>
      <c r="E829" s="2"/>
      <c r="F829" s="32" t="s">
        <v>1159</v>
      </c>
      <c r="G829" s="2"/>
      <c r="H829" s="28">
        <f>SUBTOTAL(9,H828:H828)</f>
        <v>25</v>
      </c>
      <c r="I829" s="28">
        <f>SUBTOTAL(9,I828:I828)</f>
        <v>221</v>
      </c>
      <c r="J829" s="28">
        <f>SUBTOTAL(9,J828:J828)</f>
        <v>1737</v>
      </c>
      <c r="K829" s="28">
        <f>SUBTOTAL(9,K828:K828)</f>
        <v>1474</v>
      </c>
      <c r="L829" s="28">
        <f>SUBTOTAL(9,L828:L828)</f>
        <v>46</v>
      </c>
      <c r="M829" s="29">
        <f t="shared" si="30"/>
        <v>4.7589041095890412</v>
      </c>
      <c r="N829" s="29">
        <f t="shared" si="31"/>
        <v>7.8597285067873299</v>
      </c>
      <c r="O829" s="29">
        <f t="shared" si="32"/>
        <v>19.035616438356165</v>
      </c>
    </row>
    <row r="830" spans="1:15" outlineLevel="1" x14ac:dyDescent="0.25">
      <c r="A830" s="3"/>
      <c r="B830" s="19" t="str">
        <f>CONCATENATE("COUNTY - ",A831)</f>
        <v>COUNTY - WASHINGTON</v>
      </c>
      <c r="D830" s="3" t="s">
        <v>4</v>
      </c>
      <c r="E830" s="2"/>
      <c r="F830" s="32"/>
      <c r="G830" s="2"/>
      <c r="H830" s="13"/>
      <c r="I830" s="13"/>
      <c r="J830" s="13"/>
      <c r="K830" s="13"/>
      <c r="L830" s="13"/>
    </row>
    <row r="831" spans="1:15" outlineLevel="2" x14ac:dyDescent="0.25">
      <c r="A831" s="1" t="s">
        <v>910</v>
      </c>
      <c r="B831" s="1" t="s">
        <v>911</v>
      </c>
      <c r="C831" s="1" t="s">
        <v>912</v>
      </c>
      <c r="E831" s="2" t="s">
        <v>1162</v>
      </c>
      <c r="F831" s="32"/>
      <c r="G831" s="2">
        <v>365</v>
      </c>
      <c r="H831" s="13">
        <v>25</v>
      </c>
      <c r="I831" s="13">
        <v>1260</v>
      </c>
      <c r="J831" s="13">
        <v>3406</v>
      </c>
      <c r="K831" s="13">
        <v>1940</v>
      </c>
      <c r="L831" s="13">
        <v>499</v>
      </c>
      <c r="M831" s="12">
        <f t="shared" si="30"/>
        <v>9.331506849315069</v>
      </c>
      <c r="N831" s="12">
        <f t="shared" si="31"/>
        <v>2.7031746031746033</v>
      </c>
      <c r="O831" s="12">
        <f t="shared" si="32"/>
        <v>37.326027397260276</v>
      </c>
    </row>
    <row r="832" spans="1:15" outlineLevel="1" x14ac:dyDescent="0.25">
      <c r="A832" s="3" t="s">
        <v>1134</v>
      </c>
      <c r="E832" s="2"/>
      <c r="F832" s="32" t="s">
        <v>1159</v>
      </c>
      <c r="G832" s="2"/>
      <c r="H832" s="28">
        <f>SUBTOTAL(9,H831:H831)</f>
        <v>25</v>
      </c>
      <c r="I832" s="28">
        <f>SUBTOTAL(9,I831:I831)</f>
        <v>1260</v>
      </c>
      <c r="J832" s="28">
        <f>SUBTOTAL(9,J831:J831)</f>
        <v>3406</v>
      </c>
      <c r="K832" s="28">
        <f>SUBTOTAL(9,K831:K831)</f>
        <v>1940</v>
      </c>
      <c r="L832" s="28">
        <f>SUBTOTAL(9,L831:L831)</f>
        <v>499</v>
      </c>
      <c r="M832" s="29">
        <f t="shared" si="30"/>
        <v>9.331506849315069</v>
      </c>
      <c r="N832" s="29">
        <f t="shared" si="31"/>
        <v>2.7031746031746033</v>
      </c>
      <c r="O832" s="29">
        <f t="shared" si="32"/>
        <v>37.326027397260276</v>
      </c>
    </row>
    <row r="833" spans="1:15" outlineLevel="1" x14ac:dyDescent="0.25">
      <c r="A833" s="3"/>
      <c r="B833" s="19" t="str">
        <f>CONCATENATE("COUNTY - ",A834)</f>
        <v>COUNTY - WEBB</v>
      </c>
      <c r="D833" s="3" t="s">
        <v>6</v>
      </c>
      <c r="E833" s="2"/>
      <c r="F833" s="32"/>
      <c r="G833" s="2"/>
      <c r="H833" s="13"/>
      <c r="I833" s="13"/>
      <c r="J833" s="13"/>
      <c r="K833" s="13"/>
      <c r="L833" s="13"/>
    </row>
    <row r="834" spans="1:15" outlineLevel="2" x14ac:dyDescent="0.25">
      <c r="A834" s="1" t="s">
        <v>913</v>
      </c>
      <c r="B834" s="1" t="s">
        <v>914</v>
      </c>
      <c r="C834" s="1" t="s">
        <v>915</v>
      </c>
      <c r="E834" s="2" t="s">
        <v>1163</v>
      </c>
      <c r="F834" s="32"/>
      <c r="G834" s="2">
        <v>365</v>
      </c>
      <c r="H834" s="13">
        <v>183</v>
      </c>
      <c r="I834" s="13">
        <v>8054</v>
      </c>
      <c r="J834" s="13">
        <v>32039</v>
      </c>
      <c r="K834" s="13">
        <v>13228</v>
      </c>
      <c r="L834" s="13">
        <v>8084</v>
      </c>
      <c r="M834" s="12">
        <f t="shared" si="30"/>
        <v>87.778082191780825</v>
      </c>
      <c r="N834" s="12">
        <f t="shared" si="31"/>
        <v>3.9780233424385401</v>
      </c>
      <c r="O834" s="12">
        <f t="shared" si="32"/>
        <v>47.966165132120672</v>
      </c>
    </row>
    <row r="835" spans="1:15" outlineLevel="2" x14ac:dyDescent="0.25">
      <c r="A835" s="1" t="s">
        <v>913</v>
      </c>
      <c r="B835" s="1" t="s">
        <v>916</v>
      </c>
      <c r="C835" s="1" t="s">
        <v>915</v>
      </c>
      <c r="E835" s="2" t="s">
        <v>1163</v>
      </c>
      <c r="F835" s="32"/>
      <c r="G835" s="2">
        <v>365</v>
      </c>
      <c r="H835" s="13">
        <v>326</v>
      </c>
      <c r="I835" s="13">
        <v>14222</v>
      </c>
      <c r="J835" s="13">
        <v>73510</v>
      </c>
      <c r="K835" s="13">
        <v>37029</v>
      </c>
      <c r="L835" s="13">
        <v>12451</v>
      </c>
      <c r="M835" s="12">
        <f t="shared" si="30"/>
        <v>201.39726027397259</v>
      </c>
      <c r="N835" s="12">
        <f t="shared" si="31"/>
        <v>5.1687526367599492</v>
      </c>
      <c r="O835" s="12">
        <f t="shared" si="32"/>
        <v>61.778300697537603</v>
      </c>
    </row>
    <row r="836" spans="1:15" outlineLevel="2" x14ac:dyDescent="0.25">
      <c r="A836" s="1" t="s">
        <v>913</v>
      </c>
      <c r="B836" s="1" t="s">
        <v>918</v>
      </c>
      <c r="C836" s="1" t="s">
        <v>915</v>
      </c>
      <c r="E836" s="2" t="s">
        <v>1163</v>
      </c>
      <c r="F836" s="32"/>
      <c r="G836" s="2">
        <v>365</v>
      </c>
      <c r="H836" s="13">
        <v>21</v>
      </c>
      <c r="I836" s="13">
        <v>421</v>
      </c>
      <c r="J836" s="13">
        <v>6584</v>
      </c>
      <c r="K836" s="13">
        <v>4922</v>
      </c>
      <c r="L836" s="13">
        <v>0</v>
      </c>
      <c r="M836" s="12">
        <f t="shared" si="30"/>
        <v>18.038356164383561</v>
      </c>
      <c r="N836" s="12">
        <f t="shared" si="31"/>
        <v>15.63895486935867</v>
      </c>
      <c r="O836" s="12">
        <f t="shared" si="32"/>
        <v>85.896934116112206</v>
      </c>
    </row>
    <row r="837" spans="1:15" outlineLevel="2" x14ac:dyDescent="0.25">
      <c r="A837" s="1" t="s">
        <v>913</v>
      </c>
      <c r="B837" s="1" t="s">
        <v>917</v>
      </c>
      <c r="C837" s="1" t="s">
        <v>915</v>
      </c>
      <c r="E837" s="2" t="s">
        <v>1163</v>
      </c>
      <c r="F837" s="32"/>
      <c r="G837" s="2">
        <v>365</v>
      </c>
      <c r="H837" s="13">
        <v>40</v>
      </c>
      <c r="I837" s="13">
        <v>272</v>
      </c>
      <c r="J837" s="13">
        <v>5574</v>
      </c>
      <c r="K837" s="13">
        <v>3741</v>
      </c>
      <c r="L837" s="13">
        <v>0</v>
      </c>
      <c r="M837" s="12">
        <f t="shared" si="30"/>
        <v>15.271232876712329</v>
      </c>
      <c r="N837" s="12">
        <f t="shared" si="31"/>
        <v>20.492647058823529</v>
      </c>
      <c r="O837" s="12">
        <f t="shared" si="32"/>
        <v>38.178082191780824</v>
      </c>
    </row>
    <row r="838" spans="1:15" outlineLevel="2" x14ac:dyDescent="0.25">
      <c r="A838" s="1" t="s">
        <v>913</v>
      </c>
      <c r="B838" s="1" t="s">
        <v>919</v>
      </c>
      <c r="C838" s="1" t="s">
        <v>915</v>
      </c>
      <c r="E838" s="2" t="s">
        <v>1163</v>
      </c>
      <c r="F838" s="32"/>
      <c r="G838" s="2">
        <v>365</v>
      </c>
      <c r="H838" s="13">
        <v>2</v>
      </c>
      <c r="I838" s="13">
        <v>3</v>
      </c>
      <c r="J838" s="13">
        <v>7</v>
      </c>
      <c r="K838" s="13">
        <v>0</v>
      </c>
      <c r="L838" s="13">
        <v>0</v>
      </c>
      <c r="M838" s="12">
        <f t="shared" si="30"/>
        <v>1.9178082191780823E-2</v>
      </c>
      <c r="N838" s="12">
        <f t="shared" si="31"/>
        <v>2.3333333333333335</v>
      </c>
      <c r="O838" s="12">
        <f t="shared" si="32"/>
        <v>0.95890410958904115</v>
      </c>
    </row>
    <row r="839" spans="1:15" outlineLevel="1" x14ac:dyDescent="0.25">
      <c r="A839" s="3" t="s">
        <v>1135</v>
      </c>
      <c r="B839" s="15"/>
      <c r="C839" s="15"/>
      <c r="D839" s="14"/>
      <c r="E839" s="16"/>
      <c r="F839" s="33" t="s">
        <v>1159</v>
      </c>
      <c r="G839" s="16"/>
      <c r="H839" s="26">
        <f>SUBTOTAL(9,H834:H838)</f>
        <v>572</v>
      </c>
      <c r="I839" s="26">
        <f>SUBTOTAL(9,I834:I838)</f>
        <v>22972</v>
      </c>
      <c r="J839" s="26">
        <f>SUBTOTAL(9,J834:J838)</f>
        <v>117714</v>
      </c>
      <c r="K839" s="26">
        <f>SUBTOTAL(9,K834:K838)</f>
        <v>58920</v>
      </c>
      <c r="L839" s="26">
        <f>SUBTOTAL(9,L834:L838)</f>
        <v>20535</v>
      </c>
      <c r="M839" s="27">
        <f t="shared" si="30"/>
        <v>322.50410958904109</v>
      </c>
      <c r="N839" s="27">
        <f t="shared" si="31"/>
        <v>5.1242382030297753</v>
      </c>
      <c r="O839" s="27">
        <f t="shared" si="32"/>
        <v>56.381837340741448</v>
      </c>
    </row>
    <row r="840" spans="1:15" outlineLevel="1" x14ac:dyDescent="0.25">
      <c r="A840" s="3"/>
      <c r="B840" s="19" t="str">
        <f>CONCATENATE("COUNTY - ",A841)</f>
        <v>COUNTY - WHARTON</v>
      </c>
      <c r="D840" s="3" t="s">
        <v>4</v>
      </c>
      <c r="E840" s="2"/>
      <c r="F840" s="32"/>
      <c r="G840" s="2"/>
      <c r="H840" s="13"/>
      <c r="I840" s="13"/>
      <c r="J840" s="13"/>
      <c r="K840" s="13"/>
      <c r="L840" s="13"/>
    </row>
    <row r="841" spans="1:15" outlineLevel="2" x14ac:dyDescent="0.25">
      <c r="A841" s="1" t="s">
        <v>920</v>
      </c>
      <c r="B841" s="1" t="s">
        <v>921</v>
      </c>
      <c r="C841" s="1" t="s">
        <v>922</v>
      </c>
      <c r="E841" s="2" t="s">
        <v>1162</v>
      </c>
      <c r="F841" s="32"/>
      <c r="G841" s="2">
        <v>365</v>
      </c>
      <c r="H841" s="13">
        <v>29</v>
      </c>
      <c r="I841" s="13">
        <v>824</v>
      </c>
      <c r="J841" s="13">
        <v>3449</v>
      </c>
      <c r="K841" s="13">
        <v>2890</v>
      </c>
      <c r="L841" s="13">
        <v>99</v>
      </c>
      <c r="M841" s="12">
        <f t="shared" si="30"/>
        <v>9.4493150684931511</v>
      </c>
      <c r="N841" s="12">
        <f t="shared" si="31"/>
        <v>4.1856796116504853</v>
      </c>
      <c r="O841" s="12">
        <f t="shared" si="32"/>
        <v>32.583845063769488</v>
      </c>
    </row>
    <row r="842" spans="1:15" outlineLevel="1" x14ac:dyDescent="0.25">
      <c r="A842" s="3" t="s">
        <v>1136</v>
      </c>
      <c r="E842" s="2"/>
      <c r="F842" s="32" t="s">
        <v>1159</v>
      </c>
      <c r="G842" s="2"/>
      <c r="H842" s="28">
        <f>SUBTOTAL(9,H841:H841)</f>
        <v>29</v>
      </c>
      <c r="I842" s="28">
        <f>SUBTOTAL(9,I841:I841)</f>
        <v>824</v>
      </c>
      <c r="J842" s="28">
        <f>SUBTOTAL(9,J841:J841)</f>
        <v>3449</v>
      </c>
      <c r="K842" s="28">
        <f>SUBTOTAL(9,K841:K841)</f>
        <v>2890</v>
      </c>
      <c r="L842" s="28">
        <f>SUBTOTAL(9,L841:L841)</f>
        <v>99</v>
      </c>
      <c r="M842" s="29">
        <f t="shared" si="30"/>
        <v>9.4493150684931511</v>
      </c>
      <c r="N842" s="29">
        <f t="shared" si="31"/>
        <v>4.1856796116504853</v>
      </c>
      <c r="O842" s="29">
        <f t="shared" si="32"/>
        <v>32.583845063769488</v>
      </c>
    </row>
    <row r="843" spans="1:15" outlineLevel="1" x14ac:dyDescent="0.25">
      <c r="A843" s="3"/>
      <c r="B843" s="19" t="str">
        <f>CONCATENATE("COUNTY - ",A844)</f>
        <v>COUNTY - WHEELER</v>
      </c>
      <c r="D843" s="3" t="s">
        <v>4</v>
      </c>
      <c r="E843" s="2"/>
      <c r="F843" s="32"/>
      <c r="G843" s="2"/>
      <c r="H843" s="13"/>
      <c r="I843" s="13"/>
      <c r="J843" s="13"/>
      <c r="K843" s="13"/>
      <c r="L843" s="13"/>
    </row>
    <row r="844" spans="1:15" outlineLevel="2" x14ac:dyDescent="0.25">
      <c r="A844" s="1" t="s">
        <v>923</v>
      </c>
      <c r="B844" s="1" t="s">
        <v>926</v>
      </c>
      <c r="C844" s="1" t="s">
        <v>927</v>
      </c>
      <c r="E844" s="2" t="s">
        <v>1161</v>
      </c>
      <c r="F844" s="32"/>
      <c r="G844" s="2">
        <v>365</v>
      </c>
      <c r="H844" s="13">
        <v>16</v>
      </c>
      <c r="I844" s="13">
        <v>44</v>
      </c>
      <c r="J844" s="13">
        <v>309</v>
      </c>
      <c r="K844" s="13">
        <v>87</v>
      </c>
      <c r="L844" s="13">
        <v>15</v>
      </c>
      <c r="M844" s="12">
        <f t="shared" si="30"/>
        <v>0.84657534246575339</v>
      </c>
      <c r="N844" s="12">
        <f t="shared" si="31"/>
        <v>7.0227272727272725</v>
      </c>
      <c r="O844" s="12">
        <f t="shared" si="32"/>
        <v>5.2910958904109586</v>
      </c>
    </row>
    <row r="845" spans="1:15" outlineLevel="2" x14ac:dyDescent="0.25">
      <c r="A845" s="1" t="s">
        <v>923</v>
      </c>
      <c r="B845" s="1" t="s">
        <v>924</v>
      </c>
      <c r="C845" s="1" t="s">
        <v>925</v>
      </c>
      <c r="E845" s="2" t="s">
        <v>1163</v>
      </c>
      <c r="F845" s="32"/>
      <c r="G845" s="2">
        <v>365</v>
      </c>
      <c r="H845" s="13">
        <v>25</v>
      </c>
      <c r="I845" s="13">
        <v>48</v>
      </c>
      <c r="J845" s="13">
        <v>342</v>
      </c>
      <c r="K845" s="13">
        <v>335</v>
      </c>
      <c r="L845" s="13">
        <v>0</v>
      </c>
      <c r="M845" s="12">
        <f t="shared" si="30"/>
        <v>0.93698630136986305</v>
      </c>
      <c r="N845" s="12">
        <f t="shared" si="31"/>
        <v>7.125</v>
      </c>
      <c r="O845" s="12">
        <f t="shared" si="32"/>
        <v>3.7479452054794518</v>
      </c>
    </row>
    <row r="846" spans="1:15" outlineLevel="1" x14ac:dyDescent="0.25">
      <c r="A846" s="3" t="s">
        <v>1137</v>
      </c>
      <c r="E846" s="2"/>
      <c r="F846" s="32" t="s">
        <v>1159</v>
      </c>
      <c r="G846" s="2"/>
      <c r="H846" s="28">
        <f>SUBTOTAL(9,H844:H845)</f>
        <v>41</v>
      </c>
      <c r="I846" s="28">
        <f>SUBTOTAL(9,I844:I845)</f>
        <v>92</v>
      </c>
      <c r="J846" s="28">
        <f>SUBTOTAL(9,J844:J845)</f>
        <v>651</v>
      </c>
      <c r="K846" s="28">
        <f>SUBTOTAL(9,K844:K845)</f>
        <v>422</v>
      </c>
      <c r="L846" s="28">
        <f>SUBTOTAL(9,L844:L845)</f>
        <v>15</v>
      </c>
      <c r="M846" s="29">
        <f t="shared" si="30"/>
        <v>1.7835616438356163</v>
      </c>
      <c r="N846" s="29">
        <f t="shared" si="31"/>
        <v>7.0760869565217392</v>
      </c>
      <c r="O846" s="29">
        <f t="shared" si="32"/>
        <v>4.3501503508185762</v>
      </c>
    </row>
    <row r="847" spans="1:15" outlineLevel="1" x14ac:dyDescent="0.25">
      <c r="A847" s="3"/>
      <c r="B847" s="19" t="str">
        <f>CONCATENATE("COUNTY - ",A848)</f>
        <v>COUNTY - WICHITA</v>
      </c>
      <c r="D847" s="3" t="s">
        <v>6</v>
      </c>
      <c r="E847" s="2"/>
      <c r="F847" s="32"/>
      <c r="G847" s="2"/>
      <c r="H847" s="13"/>
      <c r="I847" s="13"/>
      <c r="J847" s="13"/>
      <c r="K847" s="13"/>
      <c r="L847" s="13"/>
    </row>
    <row r="848" spans="1:15" outlineLevel="2" x14ac:dyDescent="0.25">
      <c r="A848" s="1" t="s">
        <v>68</v>
      </c>
      <c r="B848" s="1" t="s">
        <v>929</v>
      </c>
      <c r="C848" s="1" t="s">
        <v>930</v>
      </c>
      <c r="E848" s="2" t="s">
        <v>1161</v>
      </c>
      <c r="F848" s="32"/>
      <c r="G848" s="2">
        <v>365</v>
      </c>
      <c r="H848" s="13">
        <v>19</v>
      </c>
      <c r="I848" s="13">
        <v>287</v>
      </c>
      <c r="J848" s="13">
        <v>2227</v>
      </c>
      <c r="K848" s="13">
        <v>1995</v>
      </c>
      <c r="L848" s="13">
        <v>14</v>
      </c>
      <c r="M848" s="12">
        <f t="shared" si="30"/>
        <v>6.1013698630136988</v>
      </c>
      <c r="N848" s="12">
        <f t="shared" si="31"/>
        <v>7.7595818815331015</v>
      </c>
      <c r="O848" s="12">
        <f t="shared" si="32"/>
        <v>32.11247296322999</v>
      </c>
    </row>
    <row r="849" spans="1:15" outlineLevel="2" x14ac:dyDescent="0.25">
      <c r="A849" s="1" t="s">
        <v>68</v>
      </c>
      <c r="B849" s="1" t="s">
        <v>931</v>
      </c>
      <c r="C849" s="1" t="s">
        <v>69</v>
      </c>
      <c r="E849" s="2" t="s">
        <v>1163</v>
      </c>
      <c r="F849" s="32"/>
      <c r="G849" s="2">
        <v>365</v>
      </c>
      <c r="H849" s="13">
        <v>63</v>
      </c>
      <c r="I849" s="13">
        <v>1622</v>
      </c>
      <c r="J849" s="13">
        <v>21335</v>
      </c>
      <c r="K849" s="13">
        <v>19449</v>
      </c>
      <c r="L849" s="13">
        <v>35</v>
      </c>
      <c r="M849" s="12">
        <f t="shared" si="30"/>
        <v>58.452054794520549</v>
      </c>
      <c r="N849" s="12">
        <f t="shared" si="31"/>
        <v>13.153514180024661</v>
      </c>
      <c r="O849" s="12">
        <f t="shared" si="32"/>
        <v>92.781039356381825</v>
      </c>
    </row>
    <row r="850" spans="1:15" outlineLevel="2" x14ac:dyDescent="0.25">
      <c r="A850" s="1" t="s">
        <v>68</v>
      </c>
      <c r="B850" s="1" t="s">
        <v>932</v>
      </c>
      <c r="C850" s="1" t="s">
        <v>69</v>
      </c>
      <c r="E850" s="2" t="s">
        <v>1163</v>
      </c>
      <c r="F850" s="32"/>
      <c r="G850" s="2">
        <v>365</v>
      </c>
      <c r="H850" s="13">
        <v>15</v>
      </c>
      <c r="I850" s="13">
        <v>626</v>
      </c>
      <c r="J850" s="13">
        <v>1636</v>
      </c>
      <c r="K850" s="13">
        <v>771</v>
      </c>
      <c r="L850" s="13">
        <v>22</v>
      </c>
      <c r="M850" s="12">
        <f t="shared" si="30"/>
        <v>4.4821917808219176</v>
      </c>
      <c r="N850" s="12">
        <f t="shared" si="31"/>
        <v>2.6134185303514377</v>
      </c>
      <c r="O850" s="12">
        <f t="shared" si="32"/>
        <v>29.881278538812783</v>
      </c>
    </row>
    <row r="851" spans="1:15" outlineLevel="2" x14ac:dyDescent="0.25">
      <c r="A851" s="1" t="s">
        <v>68</v>
      </c>
      <c r="B851" s="1" t="s">
        <v>933</v>
      </c>
      <c r="C851" s="1" t="s">
        <v>69</v>
      </c>
      <c r="E851" s="2" t="s">
        <v>1163</v>
      </c>
      <c r="F851" s="32"/>
      <c r="G851" s="2">
        <v>365</v>
      </c>
      <c r="H851" s="13">
        <v>31</v>
      </c>
      <c r="I851" s="13">
        <v>261</v>
      </c>
      <c r="J851" s="13">
        <v>5639</v>
      </c>
      <c r="K851" s="13">
        <v>4689</v>
      </c>
      <c r="L851" s="13">
        <v>0</v>
      </c>
      <c r="M851" s="12">
        <f t="shared" si="30"/>
        <v>15.449315068493151</v>
      </c>
      <c r="N851" s="12">
        <f t="shared" si="31"/>
        <v>21.60536398467433</v>
      </c>
      <c r="O851" s="12">
        <f t="shared" si="32"/>
        <v>49.836500220945652</v>
      </c>
    </row>
    <row r="852" spans="1:15" outlineLevel="2" x14ac:dyDescent="0.25">
      <c r="A852" s="1" t="s">
        <v>68</v>
      </c>
      <c r="B852" s="1" t="s">
        <v>928</v>
      </c>
      <c r="C852" s="1" t="s">
        <v>69</v>
      </c>
      <c r="E852" s="2" t="s">
        <v>1162</v>
      </c>
      <c r="F852" s="32"/>
      <c r="G852" s="2">
        <v>365</v>
      </c>
      <c r="H852" s="13">
        <v>293</v>
      </c>
      <c r="I852" s="13">
        <v>16083</v>
      </c>
      <c r="J852" s="13">
        <v>64244</v>
      </c>
      <c r="K852" s="13">
        <v>36824</v>
      </c>
      <c r="L852" s="13">
        <v>8095</v>
      </c>
      <c r="M852" s="12">
        <f t="shared" si="30"/>
        <v>176.0109589041096</v>
      </c>
      <c r="N852" s="12">
        <f t="shared" si="31"/>
        <v>3.9945283840079586</v>
      </c>
      <c r="O852" s="12">
        <f t="shared" si="32"/>
        <v>60.07199962597597</v>
      </c>
    </row>
    <row r="853" spans="1:15" outlineLevel="1" x14ac:dyDescent="0.25">
      <c r="A853" s="3" t="s">
        <v>1138</v>
      </c>
      <c r="E853" s="2"/>
      <c r="F853" s="32" t="s">
        <v>1159</v>
      </c>
      <c r="G853" s="2"/>
      <c r="H853" s="28">
        <f>SUBTOTAL(9,H848:H852)</f>
        <v>421</v>
      </c>
      <c r="I853" s="28">
        <f>SUBTOTAL(9,I848:I852)</f>
        <v>18879</v>
      </c>
      <c r="J853" s="28">
        <f>SUBTOTAL(9,J848:J852)</f>
        <v>95081</v>
      </c>
      <c r="K853" s="28">
        <f>SUBTOTAL(9,K848:K852)</f>
        <v>63728</v>
      </c>
      <c r="L853" s="28">
        <f>SUBTOTAL(9,L848:L852)</f>
        <v>8166</v>
      </c>
      <c r="M853" s="29">
        <f t="shared" si="30"/>
        <v>260.49589041095891</v>
      </c>
      <c r="N853" s="29">
        <f t="shared" si="31"/>
        <v>5.0363366703744905</v>
      </c>
      <c r="O853" s="29">
        <f t="shared" si="32"/>
        <v>61.875508411154136</v>
      </c>
    </row>
    <row r="854" spans="1:15" outlineLevel="1" x14ac:dyDescent="0.25">
      <c r="A854" s="3"/>
      <c r="B854" s="19" t="str">
        <f>CONCATENATE("COUNTY - ",A855)</f>
        <v>COUNTY - WILBARGER</v>
      </c>
      <c r="D854" s="3" t="s">
        <v>4</v>
      </c>
      <c r="E854" s="2"/>
      <c r="F854" s="32"/>
      <c r="G854" s="2"/>
      <c r="H854" s="13"/>
      <c r="I854" s="13"/>
      <c r="J854" s="13"/>
      <c r="K854" s="13"/>
      <c r="L854" s="13"/>
    </row>
    <row r="855" spans="1:15" outlineLevel="2" x14ac:dyDescent="0.25">
      <c r="A855" s="1" t="s">
        <v>70</v>
      </c>
      <c r="B855" s="1" t="s">
        <v>934</v>
      </c>
      <c r="C855" s="1" t="s">
        <v>71</v>
      </c>
      <c r="E855" s="2" t="s">
        <v>1162</v>
      </c>
      <c r="F855" s="32"/>
      <c r="G855" s="2">
        <v>365</v>
      </c>
      <c r="H855" s="13">
        <v>28</v>
      </c>
      <c r="I855" s="13">
        <v>654</v>
      </c>
      <c r="J855" s="13">
        <v>3044</v>
      </c>
      <c r="K855" s="13">
        <v>1915</v>
      </c>
      <c r="L855" s="13">
        <v>162</v>
      </c>
      <c r="M855" s="12">
        <f t="shared" si="30"/>
        <v>8.3397260273972602</v>
      </c>
      <c r="N855" s="12">
        <f t="shared" si="31"/>
        <v>4.6544342507645258</v>
      </c>
      <c r="O855" s="12">
        <f t="shared" si="32"/>
        <v>29.784735812133071</v>
      </c>
    </row>
    <row r="856" spans="1:15" outlineLevel="1" x14ac:dyDescent="0.25">
      <c r="A856" s="3" t="s">
        <v>1139</v>
      </c>
      <c r="E856" s="2"/>
      <c r="F856" s="32" t="s">
        <v>1159</v>
      </c>
      <c r="G856" s="2"/>
      <c r="H856" s="28">
        <f>SUBTOTAL(9,H855:H855)</f>
        <v>28</v>
      </c>
      <c r="I856" s="28">
        <f>SUBTOTAL(9,I855:I855)</f>
        <v>654</v>
      </c>
      <c r="J856" s="28">
        <f>SUBTOTAL(9,J855:J855)</f>
        <v>3044</v>
      </c>
      <c r="K856" s="28">
        <f>SUBTOTAL(9,K855:K855)</f>
        <v>1915</v>
      </c>
      <c r="L856" s="28">
        <f>SUBTOTAL(9,L855:L855)</f>
        <v>162</v>
      </c>
      <c r="M856" s="29">
        <f t="shared" si="30"/>
        <v>8.3397260273972602</v>
      </c>
      <c r="N856" s="29">
        <f t="shared" si="31"/>
        <v>4.6544342507645258</v>
      </c>
      <c r="O856" s="29">
        <f t="shared" si="32"/>
        <v>29.784735812133071</v>
      </c>
    </row>
    <row r="857" spans="1:15" outlineLevel="1" x14ac:dyDescent="0.25">
      <c r="A857" s="3"/>
      <c r="B857" s="19" t="str">
        <f>CONCATENATE("COUNTY - ",A858)</f>
        <v>COUNTY - WILLIAMSON</v>
      </c>
      <c r="D857" s="3" t="s">
        <v>6</v>
      </c>
      <c r="E857" s="2"/>
      <c r="F857" s="32"/>
      <c r="G857" s="2"/>
      <c r="H857" s="13"/>
      <c r="I857" s="13"/>
      <c r="J857" s="13"/>
      <c r="K857" s="13"/>
      <c r="L857" s="13"/>
    </row>
    <row r="858" spans="1:15" outlineLevel="2" x14ac:dyDescent="0.25">
      <c r="A858" s="1" t="s">
        <v>54</v>
      </c>
      <c r="B858" s="1" t="s">
        <v>941</v>
      </c>
      <c r="C858" s="1" t="s">
        <v>938</v>
      </c>
      <c r="E858" s="2" t="s">
        <v>1162</v>
      </c>
      <c r="F858" s="32"/>
      <c r="G858" s="2">
        <v>365</v>
      </c>
      <c r="H858" s="13">
        <v>181</v>
      </c>
      <c r="I858" s="13">
        <v>9082</v>
      </c>
      <c r="J858" s="13">
        <v>50423</v>
      </c>
      <c r="K858" s="13">
        <v>25857</v>
      </c>
      <c r="L858" s="13">
        <v>3838</v>
      </c>
      <c r="M858" s="12">
        <f t="shared" si="30"/>
        <v>138.14520547945204</v>
      </c>
      <c r="N858" s="12">
        <f t="shared" si="31"/>
        <v>5.5519709315128827</v>
      </c>
      <c r="O858" s="12">
        <f t="shared" si="32"/>
        <v>76.323317944448647</v>
      </c>
    </row>
    <row r="859" spans="1:15" outlineLevel="2" x14ac:dyDescent="0.25">
      <c r="A859" s="1" t="s">
        <v>54</v>
      </c>
      <c r="B859" s="1" t="s">
        <v>939</v>
      </c>
      <c r="C859" s="1" t="s">
        <v>938</v>
      </c>
      <c r="E859" s="2" t="s">
        <v>1162</v>
      </c>
      <c r="F859" s="32"/>
      <c r="G859" s="2">
        <v>365</v>
      </c>
      <c r="H859" s="13">
        <v>175</v>
      </c>
      <c r="I859" s="13">
        <v>11221</v>
      </c>
      <c r="J859" s="13">
        <v>44223</v>
      </c>
      <c r="K859" s="13">
        <v>29132</v>
      </c>
      <c r="L859" s="13">
        <v>1411</v>
      </c>
      <c r="M859" s="12">
        <f t="shared" si="30"/>
        <v>121.15890410958905</v>
      </c>
      <c r="N859" s="12">
        <f t="shared" si="31"/>
        <v>3.9410925942429373</v>
      </c>
      <c r="O859" s="12">
        <f t="shared" si="32"/>
        <v>69.233659491193748</v>
      </c>
    </row>
    <row r="860" spans="1:15" outlineLevel="2" x14ac:dyDescent="0.25">
      <c r="A860" s="1" t="s">
        <v>54</v>
      </c>
      <c r="B860" s="1" t="s">
        <v>935</v>
      </c>
      <c r="C860" s="1" t="s">
        <v>936</v>
      </c>
      <c r="E860" s="2" t="s">
        <v>1162</v>
      </c>
      <c r="F860" s="32"/>
      <c r="G860" s="2">
        <v>365</v>
      </c>
      <c r="H860" s="13">
        <v>15</v>
      </c>
      <c r="I860" s="13">
        <v>368</v>
      </c>
      <c r="J860" s="13">
        <v>2069</v>
      </c>
      <c r="K860" s="13">
        <v>1424</v>
      </c>
      <c r="L860" s="13">
        <v>202</v>
      </c>
      <c r="M860" s="12">
        <f t="shared" si="30"/>
        <v>5.6684931506849319</v>
      </c>
      <c r="N860" s="12">
        <f t="shared" si="31"/>
        <v>5.6222826086956523</v>
      </c>
      <c r="O860" s="12">
        <f t="shared" si="32"/>
        <v>37.789954337899545</v>
      </c>
    </row>
    <row r="861" spans="1:15" outlineLevel="2" x14ac:dyDescent="0.25">
      <c r="A861" s="1" t="s">
        <v>54</v>
      </c>
      <c r="B861" s="1" t="s">
        <v>944</v>
      </c>
      <c r="C861" s="1" t="s">
        <v>938</v>
      </c>
      <c r="E861" s="2" t="s">
        <v>1163</v>
      </c>
      <c r="F861" s="32"/>
      <c r="G861" s="2">
        <v>365</v>
      </c>
      <c r="H861" s="13">
        <v>4</v>
      </c>
      <c r="I861" s="13">
        <v>128</v>
      </c>
      <c r="J861" s="13">
        <v>319</v>
      </c>
      <c r="K861" s="13">
        <v>0</v>
      </c>
      <c r="L861" s="13">
        <v>0</v>
      </c>
      <c r="M861" s="12">
        <f t="shared" si="30"/>
        <v>0.87397260273972599</v>
      </c>
      <c r="N861" s="12">
        <f t="shared" si="31"/>
        <v>2.4921875</v>
      </c>
      <c r="O861" s="12">
        <f t="shared" si="32"/>
        <v>21.849315068493151</v>
      </c>
    </row>
    <row r="862" spans="1:15" outlineLevel="2" x14ac:dyDescent="0.25">
      <c r="A862" s="1" t="s">
        <v>54</v>
      </c>
      <c r="B862" s="1" t="s">
        <v>940</v>
      </c>
      <c r="C862" s="1" t="s">
        <v>880</v>
      </c>
      <c r="E862" s="2" t="s">
        <v>1163</v>
      </c>
      <c r="F862" s="32"/>
      <c r="G862" s="2">
        <v>365</v>
      </c>
      <c r="H862" s="13">
        <v>126</v>
      </c>
      <c r="I862" s="13">
        <v>6789</v>
      </c>
      <c r="J862" s="13">
        <v>22667</v>
      </c>
      <c r="K862" s="13">
        <v>10078</v>
      </c>
      <c r="L862" s="13">
        <v>1888</v>
      </c>
      <c r="M862" s="12">
        <f t="shared" si="30"/>
        <v>62.101369863013701</v>
      </c>
      <c r="N862" s="12">
        <f t="shared" si="31"/>
        <v>3.3387833259684783</v>
      </c>
      <c r="O862" s="12">
        <f t="shared" si="32"/>
        <v>49.286801478582305</v>
      </c>
    </row>
    <row r="863" spans="1:15" outlineLevel="2" x14ac:dyDescent="0.25">
      <c r="A863" s="1" t="s">
        <v>54</v>
      </c>
      <c r="B863" s="1" t="s">
        <v>942</v>
      </c>
      <c r="C863" s="1" t="s">
        <v>938</v>
      </c>
      <c r="E863" s="2" t="s">
        <v>1163</v>
      </c>
      <c r="F863" s="32"/>
      <c r="G863" s="2">
        <v>365</v>
      </c>
      <c r="H863" s="13">
        <v>75</v>
      </c>
      <c r="I863" s="13">
        <v>1816</v>
      </c>
      <c r="J863" s="13">
        <v>24615</v>
      </c>
      <c r="K863" s="13">
        <v>19401</v>
      </c>
      <c r="L863" s="13">
        <v>493</v>
      </c>
      <c r="M863" s="12">
        <f t="shared" si="30"/>
        <v>67.438356164383563</v>
      </c>
      <c r="N863" s="12">
        <f t="shared" si="31"/>
        <v>13.554515418502202</v>
      </c>
      <c r="O863" s="12">
        <f t="shared" si="32"/>
        <v>89.917808219178085</v>
      </c>
    </row>
    <row r="864" spans="1:15" outlineLevel="2" x14ac:dyDescent="0.25">
      <c r="A864" s="1" t="s">
        <v>54</v>
      </c>
      <c r="B864" s="1" t="s">
        <v>943</v>
      </c>
      <c r="C864" s="1" t="s">
        <v>31</v>
      </c>
      <c r="E864" s="2" t="s">
        <v>1163</v>
      </c>
      <c r="F864" s="32"/>
      <c r="G864" s="2">
        <v>365</v>
      </c>
      <c r="H864" s="13">
        <v>40</v>
      </c>
      <c r="I864" s="13">
        <v>905</v>
      </c>
      <c r="J864" s="13">
        <v>10945</v>
      </c>
      <c r="K864" s="13">
        <v>8840</v>
      </c>
      <c r="L864" s="13">
        <v>0</v>
      </c>
      <c r="M864" s="12">
        <f t="shared" si="30"/>
        <v>29.986301369863014</v>
      </c>
      <c r="N864" s="12">
        <f t="shared" si="31"/>
        <v>12.093922651933701</v>
      </c>
      <c r="O864" s="12">
        <f t="shared" si="32"/>
        <v>74.965753424657535</v>
      </c>
    </row>
    <row r="865" spans="1:15" outlineLevel="2" x14ac:dyDescent="0.25">
      <c r="A865" s="1" t="s">
        <v>54</v>
      </c>
      <c r="B865" s="1" t="s">
        <v>937</v>
      </c>
      <c r="C865" s="1" t="s">
        <v>938</v>
      </c>
      <c r="E865" s="2" t="s">
        <v>1162</v>
      </c>
      <c r="F865" s="32"/>
      <c r="G865" s="2">
        <v>365</v>
      </c>
      <c r="H865" s="13">
        <v>173</v>
      </c>
      <c r="I865" s="13">
        <v>12056</v>
      </c>
      <c r="J865" s="13">
        <v>57375</v>
      </c>
      <c r="K865" s="13">
        <v>32344</v>
      </c>
      <c r="L865" s="13">
        <v>4393</v>
      </c>
      <c r="M865" s="12">
        <f t="shared" si="30"/>
        <v>157.1917808219178</v>
      </c>
      <c r="N865" s="12">
        <f t="shared" si="31"/>
        <v>4.7590411413404112</v>
      </c>
      <c r="O865" s="12">
        <f t="shared" si="32"/>
        <v>90.862301053131674</v>
      </c>
    </row>
    <row r="866" spans="1:15" outlineLevel="1" x14ac:dyDescent="0.25">
      <c r="A866" s="3" t="s">
        <v>1140</v>
      </c>
      <c r="E866" s="2"/>
      <c r="F866" s="32" t="s">
        <v>1159</v>
      </c>
      <c r="G866" s="2"/>
      <c r="H866" s="28">
        <f>SUBTOTAL(9,H858:H865)</f>
        <v>789</v>
      </c>
      <c r="I866" s="28">
        <f>SUBTOTAL(9,I858:I865)</f>
        <v>42365</v>
      </c>
      <c r="J866" s="28">
        <f>SUBTOTAL(9,J858:J865)</f>
        <v>212636</v>
      </c>
      <c r="K866" s="28">
        <f>SUBTOTAL(9,K858:K865)</f>
        <v>127076</v>
      </c>
      <c r="L866" s="28">
        <f>SUBTOTAL(9,L858:L865)</f>
        <v>12225</v>
      </c>
      <c r="M866" s="29">
        <f t="shared" si="30"/>
        <v>582.56438356164381</v>
      </c>
      <c r="N866" s="29">
        <f t="shared" si="31"/>
        <v>5.0191431606278769</v>
      </c>
      <c r="O866" s="29">
        <f t="shared" si="32"/>
        <v>73.835790058509986</v>
      </c>
    </row>
    <row r="867" spans="1:15" outlineLevel="1" x14ac:dyDescent="0.25">
      <c r="A867" s="3"/>
      <c r="B867" s="19" t="str">
        <f>CONCATENATE("COUNTY - ",A868)</f>
        <v>COUNTY - WILSON</v>
      </c>
      <c r="D867" s="3" t="s">
        <v>6</v>
      </c>
      <c r="E867" s="2"/>
      <c r="F867" s="32"/>
      <c r="G867" s="2"/>
      <c r="H867" s="13"/>
      <c r="I867" s="13"/>
      <c r="J867" s="13"/>
      <c r="K867" s="13"/>
      <c r="L867" s="13"/>
    </row>
    <row r="868" spans="1:15" outlineLevel="2" x14ac:dyDescent="0.25">
      <c r="A868" s="1" t="s">
        <v>945</v>
      </c>
      <c r="B868" s="1" t="s">
        <v>946</v>
      </c>
      <c r="C868" s="1" t="s">
        <v>947</v>
      </c>
      <c r="E868" s="2" t="s">
        <v>1161</v>
      </c>
      <c r="F868" s="32"/>
      <c r="G868" s="2">
        <v>365</v>
      </c>
      <c r="H868" s="13">
        <v>26</v>
      </c>
      <c r="I868" s="13">
        <v>623</v>
      </c>
      <c r="J868" s="13">
        <v>2047</v>
      </c>
      <c r="K868" s="13">
        <v>1427</v>
      </c>
      <c r="L868" s="13">
        <v>106</v>
      </c>
      <c r="M868" s="12">
        <f t="shared" si="30"/>
        <v>5.6082191780821917</v>
      </c>
      <c r="N868" s="12">
        <f t="shared" si="31"/>
        <v>3.2857142857142856</v>
      </c>
      <c r="O868" s="12">
        <f t="shared" si="32"/>
        <v>21.570073761854584</v>
      </c>
    </row>
    <row r="869" spans="1:15" outlineLevel="1" x14ac:dyDescent="0.25">
      <c r="A869" s="3" t="s">
        <v>1141</v>
      </c>
      <c r="E869" s="2"/>
      <c r="F869" s="32" t="s">
        <v>1159</v>
      </c>
      <c r="G869" s="2"/>
      <c r="H869" s="28">
        <f>SUBTOTAL(9,H868:H868)</f>
        <v>26</v>
      </c>
      <c r="I869" s="28">
        <f>SUBTOTAL(9,I868:I868)</f>
        <v>623</v>
      </c>
      <c r="J869" s="28">
        <f>SUBTOTAL(9,J868:J868)</f>
        <v>2047</v>
      </c>
      <c r="K869" s="28">
        <f>SUBTOTAL(9,K868:K868)</f>
        <v>1427</v>
      </c>
      <c r="L869" s="28">
        <f>SUBTOTAL(9,L868:L868)</f>
        <v>106</v>
      </c>
      <c r="M869" s="29">
        <f t="shared" si="30"/>
        <v>5.6082191780821917</v>
      </c>
      <c r="N869" s="29">
        <f t="shared" si="31"/>
        <v>3.2857142857142856</v>
      </c>
      <c r="O869" s="29">
        <f t="shared" si="32"/>
        <v>21.570073761854584</v>
      </c>
    </row>
    <row r="870" spans="1:15" outlineLevel="1" x14ac:dyDescent="0.25">
      <c r="A870" s="3"/>
      <c r="B870" s="19" t="str">
        <f>CONCATENATE("COUNTY - ",A871)</f>
        <v>COUNTY - WINKLER</v>
      </c>
      <c r="D870" s="3" t="s">
        <v>4</v>
      </c>
      <c r="E870" s="2"/>
      <c r="F870" s="32"/>
      <c r="G870" s="2"/>
      <c r="H870" s="13"/>
      <c r="I870" s="13"/>
      <c r="J870" s="13"/>
      <c r="K870" s="13"/>
      <c r="L870" s="13"/>
    </row>
    <row r="871" spans="1:15" outlineLevel="2" x14ac:dyDescent="0.25">
      <c r="A871" s="1" t="s">
        <v>948</v>
      </c>
      <c r="B871" s="1" t="s">
        <v>949</v>
      </c>
      <c r="C871" s="1" t="s">
        <v>950</v>
      </c>
      <c r="E871" s="2" t="s">
        <v>1161</v>
      </c>
      <c r="F871" s="32"/>
      <c r="G871" s="2">
        <v>365</v>
      </c>
      <c r="H871" s="13">
        <v>16</v>
      </c>
      <c r="I871" s="13">
        <v>87</v>
      </c>
      <c r="J871" s="13">
        <v>691</v>
      </c>
      <c r="K871" s="13">
        <v>603</v>
      </c>
      <c r="L871" s="13">
        <v>1</v>
      </c>
      <c r="M871" s="12">
        <f t="shared" si="30"/>
        <v>1.893150684931507</v>
      </c>
      <c r="N871" s="12">
        <f t="shared" si="31"/>
        <v>7.9425287356321839</v>
      </c>
      <c r="O871" s="12">
        <f t="shared" si="32"/>
        <v>11.832191780821919</v>
      </c>
    </row>
    <row r="872" spans="1:15" outlineLevel="1" x14ac:dyDescent="0.25">
      <c r="A872" s="3" t="s">
        <v>1142</v>
      </c>
      <c r="E872" s="2"/>
      <c r="F872" s="32" t="s">
        <v>1159</v>
      </c>
      <c r="G872" s="2"/>
      <c r="H872" s="28">
        <f>SUBTOTAL(9,H871:H871)</f>
        <v>16</v>
      </c>
      <c r="I872" s="28">
        <f>SUBTOTAL(9,I871:I871)</f>
        <v>87</v>
      </c>
      <c r="J872" s="28">
        <f>SUBTOTAL(9,J871:J871)</f>
        <v>691</v>
      </c>
      <c r="K872" s="28">
        <f>SUBTOTAL(9,K871:K871)</f>
        <v>603</v>
      </c>
      <c r="L872" s="28">
        <f>SUBTOTAL(9,L871:L871)</f>
        <v>1</v>
      </c>
      <c r="M872" s="29">
        <f t="shared" si="30"/>
        <v>1.893150684931507</v>
      </c>
      <c r="N872" s="29">
        <f t="shared" si="31"/>
        <v>7.9425287356321839</v>
      </c>
      <c r="O872" s="29">
        <f t="shared" si="32"/>
        <v>11.832191780821919</v>
      </c>
    </row>
    <row r="873" spans="1:15" outlineLevel="1" x14ac:dyDescent="0.25">
      <c r="A873" s="3"/>
      <c r="B873" s="19" t="str">
        <f>CONCATENATE("COUNTY - ",A874)</f>
        <v>COUNTY - WISE</v>
      </c>
      <c r="D873" s="3" t="s">
        <v>6</v>
      </c>
      <c r="E873" s="2"/>
      <c r="F873" s="32"/>
      <c r="G873" s="2"/>
      <c r="H873" s="13"/>
      <c r="I873" s="13"/>
      <c r="J873" s="13"/>
      <c r="K873" s="13"/>
      <c r="L873" s="13"/>
    </row>
    <row r="874" spans="1:15" outlineLevel="2" x14ac:dyDescent="0.25">
      <c r="A874" s="1" t="s">
        <v>951</v>
      </c>
      <c r="B874" s="1" t="s">
        <v>952</v>
      </c>
      <c r="C874" s="1" t="s">
        <v>953</v>
      </c>
      <c r="E874" s="2" t="s">
        <v>1161</v>
      </c>
      <c r="F874" s="32"/>
      <c r="G874" s="2">
        <v>365</v>
      </c>
      <c r="H874" s="13">
        <v>134</v>
      </c>
      <c r="I874" s="13">
        <v>4575</v>
      </c>
      <c r="J874" s="13">
        <v>21936</v>
      </c>
      <c r="K874" s="13">
        <v>13546</v>
      </c>
      <c r="L874" s="13">
        <v>1649</v>
      </c>
      <c r="M874" s="12">
        <f t="shared" si="30"/>
        <v>60.098630136986301</v>
      </c>
      <c r="N874" s="12">
        <f t="shared" si="31"/>
        <v>4.7947540983606558</v>
      </c>
      <c r="O874" s="12">
        <f t="shared" si="32"/>
        <v>44.849723982825594</v>
      </c>
    </row>
    <row r="875" spans="1:15" outlineLevel="1" x14ac:dyDescent="0.25">
      <c r="A875" s="3" t="s">
        <v>1143</v>
      </c>
      <c r="E875" s="2"/>
      <c r="F875" s="32" t="s">
        <v>1159</v>
      </c>
      <c r="G875" s="2"/>
      <c r="H875" s="28">
        <f>SUBTOTAL(9,H874:H874)</f>
        <v>134</v>
      </c>
      <c r="I875" s="28">
        <f>SUBTOTAL(9,I874:I874)</f>
        <v>4575</v>
      </c>
      <c r="J875" s="28">
        <f>SUBTOTAL(9,J874:J874)</f>
        <v>21936</v>
      </c>
      <c r="K875" s="28">
        <f>SUBTOTAL(9,K874:K874)</f>
        <v>13546</v>
      </c>
      <c r="L875" s="28">
        <f>SUBTOTAL(9,L874:L874)</f>
        <v>1649</v>
      </c>
      <c r="M875" s="29">
        <f t="shared" si="30"/>
        <v>60.098630136986301</v>
      </c>
      <c r="N875" s="29">
        <f t="shared" si="31"/>
        <v>4.7947540983606558</v>
      </c>
      <c r="O875" s="29">
        <f t="shared" si="32"/>
        <v>44.849723982825594</v>
      </c>
    </row>
    <row r="876" spans="1:15" outlineLevel="1" x14ac:dyDescent="0.25">
      <c r="A876" s="3"/>
      <c r="B876" s="19" t="str">
        <f>CONCATENATE("COUNTY - ",A877)</f>
        <v>COUNTY - WOOD</v>
      </c>
      <c r="D876" s="3" t="s">
        <v>4</v>
      </c>
      <c r="E876" s="2"/>
      <c r="F876" s="32"/>
      <c r="G876" s="2"/>
      <c r="H876" s="13"/>
      <c r="I876" s="13"/>
      <c r="J876" s="13"/>
      <c r="K876" s="13"/>
      <c r="L876" s="13"/>
    </row>
    <row r="877" spans="1:15" outlineLevel="2" x14ac:dyDescent="0.25">
      <c r="A877" s="1" t="s">
        <v>954</v>
      </c>
      <c r="B877" s="1" t="s">
        <v>957</v>
      </c>
      <c r="C877" s="1" t="s">
        <v>958</v>
      </c>
      <c r="E877" s="2" t="s">
        <v>1162</v>
      </c>
      <c r="F877" s="32"/>
      <c r="G877" s="2">
        <v>365</v>
      </c>
      <c r="H877" s="13">
        <v>14</v>
      </c>
      <c r="I877" s="13">
        <v>353</v>
      </c>
      <c r="J877" s="13">
        <v>2814</v>
      </c>
      <c r="K877" s="13">
        <v>2094</v>
      </c>
      <c r="L877" s="13">
        <v>220</v>
      </c>
      <c r="M877" s="12">
        <f t="shared" si="30"/>
        <v>7.7095890410958905</v>
      </c>
      <c r="N877" s="12">
        <f t="shared" si="31"/>
        <v>7.9716713881019832</v>
      </c>
      <c r="O877" s="12">
        <f t="shared" si="32"/>
        <v>55.06849315068493</v>
      </c>
    </row>
    <row r="878" spans="1:15" outlineLevel="2" x14ac:dyDescent="0.25">
      <c r="A878" s="1" t="s">
        <v>954</v>
      </c>
      <c r="B878" s="1" t="s">
        <v>955</v>
      </c>
      <c r="C878" s="1" t="s">
        <v>956</v>
      </c>
      <c r="E878" s="2" t="s">
        <v>1163</v>
      </c>
      <c r="F878" s="32"/>
      <c r="G878" s="2">
        <v>365</v>
      </c>
      <c r="H878" s="13">
        <v>25</v>
      </c>
      <c r="I878" s="13">
        <v>914</v>
      </c>
      <c r="J878" s="13">
        <v>4080</v>
      </c>
      <c r="K878" s="13">
        <v>3307</v>
      </c>
      <c r="L878" s="13">
        <v>89</v>
      </c>
      <c r="M878" s="12">
        <f t="shared" si="30"/>
        <v>11.178082191780822</v>
      </c>
      <c r="N878" s="12">
        <f t="shared" si="31"/>
        <v>4.463894967177243</v>
      </c>
      <c r="O878" s="12">
        <f t="shared" si="32"/>
        <v>44.712328767123289</v>
      </c>
    </row>
    <row r="879" spans="1:15" outlineLevel="1" x14ac:dyDescent="0.25">
      <c r="A879" s="3" t="s">
        <v>1144</v>
      </c>
      <c r="E879" s="2"/>
      <c r="F879" s="32" t="s">
        <v>1159</v>
      </c>
      <c r="G879" s="2"/>
      <c r="H879" s="28">
        <f>SUBTOTAL(9,H877:H878)</f>
        <v>39</v>
      </c>
      <c r="I879" s="28">
        <f>SUBTOTAL(9,I877:I878)</f>
        <v>1267</v>
      </c>
      <c r="J879" s="28">
        <f>SUBTOTAL(9,J877:J878)</f>
        <v>6894</v>
      </c>
      <c r="K879" s="28">
        <f>SUBTOTAL(9,K877:K878)</f>
        <v>5401</v>
      </c>
      <c r="L879" s="28">
        <f>SUBTOTAL(9,L877:L878)</f>
        <v>309</v>
      </c>
      <c r="M879" s="29">
        <f t="shared" si="30"/>
        <v>18.887671232876713</v>
      </c>
      <c r="N879" s="29">
        <f t="shared" si="31"/>
        <v>5.4411996842936068</v>
      </c>
      <c r="O879" s="29">
        <f t="shared" si="32"/>
        <v>48.429926238145413</v>
      </c>
    </row>
    <row r="880" spans="1:15" outlineLevel="1" x14ac:dyDescent="0.25">
      <c r="A880" s="3"/>
      <c r="B880" s="19" t="str">
        <f>CONCATENATE("COUNTY - ",A881)</f>
        <v>COUNTY - YOAKUM</v>
      </c>
      <c r="D880" s="3" t="s">
        <v>4</v>
      </c>
      <c r="E880" s="2"/>
      <c r="F880" s="32"/>
      <c r="G880" s="2"/>
      <c r="H880" s="13"/>
      <c r="I880" s="13"/>
      <c r="J880" s="13"/>
      <c r="K880" s="13"/>
      <c r="L880" s="13"/>
    </row>
    <row r="881" spans="1:15" outlineLevel="2" x14ac:dyDescent="0.25">
      <c r="A881" s="1" t="s">
        <v>959</v>
      </c>
      <c r="B881" s="1" t="s">
        <v>960</v>
      </c>
      <c r="C881" s="1" t="s">
        <v>961</v>
      </c>
      <c r="E881" s="2" t="s">
        <v>1161</v>
      </c>
      <c r="F881" s="32"/>
      <c r="G881" s="2">
        <v>365</v>
      </c>
      <c r="H881" s="13">
        <v>22</v>
      </c>
      <c r="I881" s="13">
        <v>425</v>
      </c>
      <c r="J881" s="13">
        <v>1387</v>
      </c>
      <c r="K881" s="13">
        <v>802</v>
      </c>
      <c r="L881" s="13">
        <v>222</v>
      </c>
      <c r="M881" s="12">
        <f t="shared" si="30"/>
        <v>3.8</v>
      </c>
      <c r="N881" s="12">
        <f t="shared" si="31"/>
        <v>3.263529411764706</v>
      </c>
      <c r="O881" s="12">
        <f t="shared" si="32"/>
        <v>17.272727272727273</v>
      </c>
    </row>
    <row r="882" spans="1:15" outlineLevel="1" x14ac:dyDescent="0.25">
      <c r="A882" s="3" t="s">
        <v>1145</v>
      </c>
      <c r="E882" s="2"/>
      <c r="F882" s="32" t="s">
        <v>1159</v>
      </c>
      <c r="G882" s="2"/>
      <c r="H882" s="28">
        <f>SUBTOTAL(9,H881:H881)</f>
        <v>22</v>
      </c>
      <c r="I882" s="28">
        <f>SUBTOTAL(9,I881:I881)</f>
        <v>425</v>
      </c>
      <c r="J882" s="28">
        <f>SUBTOTAL(9,J881:J881)</f>
        <v>1387</v>
      </c>
      <c r="K882" s="28">
        <f>SUBTOTAL(9,K881:K881)</f>
        <v>802</v>
      </c>
      <c r="L882" s="28">
        <f>SUBTOTAL(9,L881:L881)</f>
        <v>222</v>
      </c>
      <c r="M882" s="29">
        <f t="shared" si="30"/>
        <v>3.8</v>
      </c>
      <c r="N882" s="29">
        <f t="shared" si="31"/>
        <v>3.263529411764706</v>
      </c>
      <c r="O882" s="29">
        <f t="shared" si="32"/>
        <v>17.272727272727273</v>
      </c>
    </row>
    <row r="883" spans="1:15" outlineLevel="1" x14ac:dyDescent="0.25">
      <c r="A883" s="3"/>
      <c r="B883" s="19" t="str">
        <f>CONCATENATE("COUNTY - ",A884)</f>
        <v>COUNTY - YOUNG</v>
      </c>
      <c r="D883" s="3" t="s">
        <v>4</v>
      </c>
      <c r="E883" s="2"/>
      <c r="F883" s="32"/>
      <c r="G883" s="2"/>
      <c r="H883" s="13"/>
      <c r="I883" s="13"/>
      <c r="J883" s="13"/>
      <c r="K883" s="13"/>
      <c r="L883" s="13"/>
    </row>
    <row r="884" spans="1:15" outlineLevel="2" x14ac:dyDescent="0.25">
      <c r="A884" s="1" t="s">
        <v>962</v>
      </c>
      <c r="B884" s="1" t="s">
        <v>965</v>
      </c>
      <c r="C884" s="1" t="s">
        <v>966</v>
      </c>
      <c r="E884" s="2" t="s">
        <v>1161</v>
      </c>
      <c r="F884" s="32"/>
      <c r="G884" s="2">
        <v>365</v>
      </c>
      <c r="H884" s="13">
        <v>17</v>
      </c>
      <c r="I884" s="13">
        <v>130</v>
      </c>
      <c r="J884" s="13">
        <v>378</v>
      </c>
      <c r="K884" s="13">
        <v>261</v>
      </c>
      <c r="L884" s="13">
        <v>7</v>
      </c>
      <c r="M884" s="12">
        <f t="shared" si="30"/>
        <v>1.0356164383561643</v>
      </c>
      <c r="N884" s="12">
        <f t="shared" si="31"/>
        <v>2.9076923076923076</v>
      </c>
      <c r="O884" s="12">
        <f t="shared" si="32"/>
        <v>6.0918614020950841</v>
      </c>
    </row>
    <row r="885" spans="1:15" outlineLevel="2" x14ac:dyDescent="0.25">
      <c r="A885" s="1" t="s">
        <v>962</v>
      </c>
      <c r="B885" s="1" t="s">
        <v>963</v>
      </c>
      <c r="C885" s="1" t="s">
        <v>964</v>
      </c>
      <c r="E885" s="2" t="s">
        <v>1161</v>
      </c>
      <c r="F885" s="32"/>
      <c r="G885" s="2">
        <v>365</v>
      </c>
      <c r="H885" s="13">
        <v>25</v>
      </c>
      <c r="I885" s="13">
        <v>199</v>
      </c>
      <c r="J885" s="13">
        <v>2476</v>
      </c>
      <c r="K885" s="13">
        <v>1786</v>
      </c>
      <c r="L885" s="13">
        <v>46</v>
      </c>
      <c r="M885" s="12">
        <f t="shared" si="30"/>
        <v>6.7835616438356166</v>
      </c>
      <c r="N885" s="12">
        <f t="shared" si="31"/>
        <v>12.442211055276381</v>
      </c>
      <c r="O885" s="12">
        <f t="shared" si="32"/>
        <v>27.13424657534247</v>
      </c>
    </row>
    <row r="886" spans="1:15" outlineLevel="1" x14ac:dyDescent="0.25">
      <c r="A886" s="14" t="s">
        <v>1146</v>
      </c>
      <c r="B886" s="15"/>
      <c r="C886" s="15"/>
      <c r="D886" s="14"/>
      <c r="E886" s="16"/>
      <c r="F886" s="33" t="s">
        <v>1159</v>
      </c>
      <c r="G886" s="16"/>
      <c r="H886" s="26">
        <f>SUBTOTAL(9,H884:H885)</f>
        <v>42</v>
      </c>
      <c r="I886" s="26">
        <f>SUBTOTAL(9,I884:I885)</f>
        <v>329</v>
      </c>
      <c r="J886" s="26">
        <f>SUBTOTAL(9,J884:J885)</f>
        <v>2854</v>
      </c>
      <c r="K886" s="26">
        <f>SUBTOTAL(9,K884:K885)</f>
        <v>2047</v>
      </c>
      <c r="L886" s="26">
        <f>SUBTOTAL(9,L884:L885)</f>
        <v>53</v>
      </c>
      <c r="M886" s="27">
        <f t="shared" ref="M886:M887" si="33">J886/365</f>
        <v>7.8191780821917805</v>
      </c>
      <c r="N886" s="27">
        <f t="shared" ref="N886:N887" si="34">J886/I886</f>
        <v>8.6747720364741649</v>
      </c>
      <c r="O886" s="27">
        <f t="shared" ref="O886:O887" si="35">(J886/365/H886*100)</f>
        <v>18.61709067188519</v>
      </c>
    </row>
    <row r="887" spans="1:15" x14ac:dyDescent="0.25">
      <c r="B887" s="3" t="s">
        <v>1218</v>
      </c>
      <c r="E887" s="2"/>
      <c r="F887" s="34" t="s">
        <v>1160</v>
      </c>
      <c r="H887" s="28">
        <f>SUBTOTAL(9,H3:H885)</f>
        <v>66195</v>
      </c>
      <c r="I887" s="28">
        <f>SUBTOTAL(9,I3:I885)</f>
        <v>2883178</v>
      </c>
      <c r="J887" s="28">
        <f>SUBTOTAL(9,J3:J885)</f>
        <v>15614133</v>
      </c>
      <c r="K887" s="28">
        <f>SUBTOTAL(9,K3:K885)</f>
        <v>7414398</v>
      </c>
      <c r="L887" s="28">
        <f>SUBTOTAL(9,L3:L885)</f>
        <v>2460908</v>
      </c>
      <c r="M887" s="29">
        <f t="shared" si="33"/>
        <v>42778.446575342467</v>
      </c>
      <c r="N887" s="29">
        <f t="shared" si="34"/>
        <v>5.415597996377608</v>
      </c>
      <c r="O887" s="29">
        <f t="shared" si="35"/>
        <v>64.624890966602408</v>
      </c>
    </row>
  </sheetData>
  <sortState xmlns:xlrd2="http://schemas.microsoft.com/office/spreadsheetml/2017/richdata2" ref="A2:L962">
    <sortCondition ref="A3:A962"/>
    <sortCondition ref="B3:B962"/>
  </sortState>
  <pageMargins left="0.5" right="0.5" top="1" bottom="1" header="0.3" footer="0.3"/>
  <pageSetup scale="53" fitToHeight="0" orientation="landscape" r:id="rId1"/>
  <headerFooter>
    <oddHeader>&amp;C&amp;"Verdana,Bold"&amp;12UTILIZATION DATA FOR TEXAS ACUTE CARE HOSPITALS BY COUNTY, 2023</oddHeader>
    <oddFooter>&amp;L&amp;"Verdana,Regular"&amp;8Source: 2023 Cooperative DSHS/AHA/ THA Annual Survey of Hospitals and Hospital Tracking Database
Prepared By: Hospital Survey Unit, CHS, DSHS, 12/24&amp;R&amp;"Verdana,Regular"&amp;8See pages 17-18 for explanatory notes
&amp;P</oddFooter>
  </headerFooter>
  <rowBreaks count="10" manualBreakCount="10">
    <brk id="56" max="16383" man="1"/>
    <brk id="111" max="16383" man="1"/>
    <brk id="281" max="16383" man="1"/>
    <brk id="336" max="16383" man="1"/>
    <brk id="448" max="16383" man="1"/>
    <brk id="503" max="16383" man="1"/>
    <brk id="615" max="16383" man="1"/>
    <brk id="670" max="16383" man="1"/>
    <brk id="783" max="16383" man="1"/>
    <brk id="8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F6E3-A387-4626-AE83-8E7E79941881}">
  <sheetPr>
    <pageSetUpPr fitToPage="1"/>
  </sheetPr>
  <dimension ref="A1:I38"/>
  <sheetViews>
    <sheetView view="pageLayout" zoomScaleNormal="100" workbookViewId="0"/>
  </sheetViews>
  <sheetFormatPr defaultRowHeight="15" x14ac:dyDescent="0.25"/>
  <cols>
    <col min="1" max="1" width="14.42578125" customWidth="1"/>
    <col min="2" max="2" width="10.140625" customWidth="1"/>
    <col min="3" max="3" width="59" customWidth="1"/>
    <col min="4" max="4" width="13.28515625" customWidth="1"/>
    <col min="5" max="5" width="9.140625" bestFit="1" customWidth="1"/>
    <col min="6" max="6" width="11.5703125" customWidth="1"/>
    <col min="7" max="7" width="11.7109375" customWidth="1"/>
    <col min="8" max="8" width="12.7109375" customWidth="1"/>
    <col min="9" max="9" width="11.42578125" bestFit="1" customWidth="1"/>
  </cols>
  <sheetData>
    <row r="1" spans="1:9" ht="24" x14ac:dyDescent="0.25">
      <c r="A1" s="44" t="s">
        <v>0</v>
      </c>
      <c r="B1" s="44" t="s">
        <v>1183</v>
      </c>
      <c r="C1" s="44" t="s">
        <v>1148</v>
      </c>
      <c r="D1" s="44" t="s">
        <v>1</v>
      </c>
      <c r="E1" s="45" t="s">
        <v>1215</v>
      </c>
      <c r="F1" s="45" t="s">
        <v>1216</v>
      </c>
      <c r="G1" s="44" t="s">
        <v>1150</v>
      </c>
      <c r="H1" s="44" t="s">
        <v>1184</v>
      </c>
      <c r="I1" s="45" t="s">
        <v>1217</v>
      </c>
    </row>
    <row r="2" spans="1:9" x14ac:dyDescent="0.25">
      <c r="A2" s="36" t="s">
        <v>65</v>
      </c>
      <c r="B2" s="2">
        <v>4536342</v>
      </c>
      <c r="C2" s="1" t="s">
        <v>1185</v>
      </c>
      <c r="D2" s="1" t="s">
        <v>66</v>
      </c>
      <c r="E2" s="2">
        <v>19</v>
      </c>
      <c r="F2" s="1" t="s">
        <v>6</v>
      </c>
      <c r="G2" s="1" t="s">
        <v>1186</v>
      </c>
      <c r="H2" s="2" t="s">
        <v>1187</v>
      </c>
      <c r="I2" s="42">
        <v>37894</v>
      </c>
    </row>
    <row r="3" spans="1:9" x14ac:dyDescent="0.25">
      <c r="A3" s="36" t="s">
        <v>65</v>
      </c>
      <c r="B3" s="2">
        <v>4536379</v>
      </c>
      <c r="C3" s="1" t="s">
        <v>1188</v>
      </c>
      <c r="D3" s="1" t="s">
        <v>66</v>
      </c>
      <c r="E3" s="2">
        <v>23</v>
      </c>
      <c r="F3" s="1" t="s">
        <v>6</v>
      </c>
      <c r="G3" s="1" t="s">
        <v>1186</v>
      </c>
      <c r="H3" s="2" t="s">
        <v>1187</v>
      </c>
      <c r="I3" s="42">
        <v>38504</v>
      </c>
    </row>
    <row r="4" spans="1:9" x14ac:dyDescent="0.25">
      <c r="A4" s="36" t="s">
        <v>37</v>
      </c>
      <c r="B4" s="2">
        <v>2016539</v>
      </c>
      <c r="C4" s="1" t="s">
        <v>1189</v>
      </c>
      <c r="D4" s="1" t="s">
        <v>191</v>
      </c>
      <c r="E4" s="2">
        <v>14</v>
      </c>
      <c r="F4" s="1" t="s">
        <v>6</v>
      </c>
      <c r="G4" s="1" t="s">
        <v>1186</v>
      </c>
      <c r="H4" s="2" t="s">
        <v>1187</v>
      </c>
      <c r="I4" s="42">
        <v>41738</v>
      </c>
    </row>
    <row r="5" spans="1:9" x14ac:dyDescent="0.25">
      <c r="A5" s="36" t="s">
        <v>37</v>
      </c>
      <c r="B5" s="2">
        <v>2016441</v>
      </c>
      <c r="C5" s="1" t="s">
        <v>1190</v>
      </c>
      <c r="D5" s="1" t="s">
        <v>475</v>
      </c>
      <c r="E5" s="2">
        <v>44</v>
      </c>
      <c r="F5" s="1" t="s">
        <v>6</v>
      </c>
      <c r="G5" s="1" t="s">
        <v>1186</v>
      </c>
      <c r="H5" s="2" t="s">
        <v>1187</v>
      </c>
      <c r="I5" s="43" t="s">
        <v>1191</v>
      </c>
    </row>
    <row r="6" spans="1:9" x14ac:dyDescent="0.25">
      <c r="A6" s="36" t="s">
        <v>20</v>
      </c>
      <c r="B6" s="2">
        <v>1136604</v>
      </c>
      <c r="C6" s="1" t="s">
        <v>1192</v>
      </c>
      <c r="D6" s="1" t="s">
        <v>21</v>
      </c>
      <c r="E6" s="2">
        <v>66</v>
      </c>
      <c r="F6" s="1" t="s">
        <v>6</v>
      </c>
      <c r="G6" s="1" t="s">
        <v>1186</v>
      </c>
      <c r="H6" s="1" t="s">
        <v>1193</v>
      </c>
      <c r="I6" s="42">
        <v>43719</v>
      </c>
    </row>
    <row r="7" spans="1:9" x14ac:dyDescent="0.25">
      <c r="A7" s="36" t="s">
        <v>27</v>
      </c>
      <c r="B7" s="2">
        <v>1416346</v>
      </c>
      <c r="C7" s="1" t="s">
        <v>1194</v>
      </c>
      <c r="D7" s="1" t="s">
        <v>28</v>
      </c>
      <c r="E7" s="2">
        <v>40</v>
      </c>
      <c r="F7" s="1" t="s">
        <v>6</v>
      </c>
      <c r="G7" s="1" t="s">
        <v>1186</v>
      </c>
      <c r="H7" s="1" t="s">
        <v>1195</v>
      </c>
      <c r="I7" s="42">
        <v>44933</v>
      </c>
    </row>
    <row r="8" spans="1:9" x14ac:dyDescent="0.25">
      <c r="A8" s="36" t="s">
        <v>423</v>
      </c>
      <c r="B8" s="2">
        <v>1816482</v>
      </c>
      <c r="C8" s="1" t="s">
        <v>1196</v>
      </c>
      <c r="D8" s="1" t="s">
        <v>32</v>
      </c>
      <c r="E8" s="2">
        <v>4</v>
      </c>
      <c r="F8" s="1" t="s">
        <v>6</v>
      </c>
      <c r="G8" s="1" t="s">
        <v>1186</v>
      </c>
      <c r="H8" s="1" t="s">
        <v>1195</v>
      </c>
      <c r="I8" s="42">
        <v>44967</v>
      </c>
    </row>
    <row r="9" spans="1:9" x14ac:dyDescent="0.25">
      <c r="A9" s="36" t="s">
        <v>415</v>
      </c>
      <c r="B9" s="2">
        <v>1711511</v>
      </c>
      <c r="C9" s="1" t="s">
        <v>1197</v>
      </c>
      <c r="D9" s="1" t="s">
        <v>417</v>
      </c>
      <c r="E9" s="2">
        <v>84</v>
      </c>
      <c r="F9" s="1" t="s">
        <v>4</v>
      </c>
      <c r="G9" s="1" t="s">
        <v>1162</v>
      </c>
      <c r="H9" s="1" t="s">
        <v>1198</v>
      </c>
      <c r="I9" s="42">
        <v>45016</v>
      </c>
    </row>
    <row r="10" spans="1:9" x14ac:dyDescent="0.25">
      <c r="A10" s="36" t="s">
        <v>16</v>
      </c>
      <c r="B10" s="2">
        <v>3556461</v>
      </c>
      <c r="C10" s="1" t="s">
        <v>1199</v>
      </c>
      <c r="D10" s="1" t="s">
        <v>17</v>
      </c>
      <c r="E10" s="2">
        <v>33</v>
      </c>
      <c r="F10" s="1" t="s">
        <v>6</v>
      </c>
      <c r="G10" s="1" t="s">
        <v>1186</v>
      </c>
      <c r="H10" s="1" t="s">
        <v>1195</v>
      </c>
      <c r="I10" s="42">
        <v>45017</v>
      </c>
    </row>
    <row r="11" spans="1:9" x14ac:dyDescent="0.25">
      <c r="A11" s="36" t="s">
        <v>57</v>
      </c>
      <c r="B11" s="2">
        <v>4396593</v>
      </c>
      <c r="C11" s="1" t="s">
        <v>1200</v>
      </c>
      <c r="D11" s="1" t="s">
        <v>595</v>
      </c>
      <c r="E11" s="2">
        <v>10</v>
      </c>
      <c r="F11" s="1" t="s">
        <v>6</v>
      </c>
      <c r="G11" s="1" t="s">
        <v>1186</v>
      </c>
      <c r="H11" s="1" t="s">
        <v>1195</v>
      </c>
      <c r="I11" s="42">
        <v>45023</v>
      </c>
    </row>
    <row r="12" spans="1:9" x14ac:dyDescent="0.25">
      <c r="A12" s="36" t="s">
        <v>65</v>
      </c>
      <c r="B12" s="2">
        <v>4916618</v>
      </c>
      <c r="C12" s="1" t="s">
        <v>1201</v>
      </c>
      <c r="D12" s="1" t="s">
        <v>66</v>
      </c>
      <c r="E12" s="2">
        <v>36</v>
      </c>
      <c r="F12" s="1" t="s">
        <v>6</v>
      </c>
      <c r="G12" s="1" t="s">
        <v>1162</v>
      </c>
      <c r="H12" s="1" t="s">
        <v>1193</v>
      </c>
      <c r="I12" s="42">
        <v>45035</v>
      </c>
    </row>
    <row r="13" spans="1:9" x14ac:dyDescent="0.25">
      <c r="A13" s="36" t="s">
        <v>8</v>
      </c>
      <c r="B13" s="2">
        <v>296025</v>
      </c>
      <c r="C13" s="1" t="s">
        <v>1202</v>
      </c>
      <c r="D13" s="1" t="s">
        <v>9</v>
      </c>
      <c r="E13" s="2">
        <v>325</v>
      </c>
      <c r="F13" s="1" t="s">
        <v>6</v>
      </c>
      <c r="G13" s="1" t="s">
        <v>1186</v>
      </c>
      <c r="H13" s="1" t="s">
        <v>1195</v>
      </c>
      <c r="I13" s="42">
        <v>45047</v>
      </c>
    </row>
    <row r="14" spans="1:9" x14ac:dyDescent="0.25">
      <c r="A14" s="36" t="s">
        <v>578</v>
      </c>
      <c r="B14" s="2">
        <v>2456326</v>
      </c>
      <c r="C14" s="1" t="s">
        <v>1203</v>
      </c>
      <c r="D14" s="1" t="s">
        <v>1204</v>
      </c>
      <c r="E14" s="2">
        <v>78</v>
      </c>
      <c r="F14" s="1" t="s">
        <v>6</v>
      </c>
      <c r="G14" s="1" t="s">
        <v>1186</v>
      </c>
      <c r="H14" s="1" t="s">
        <v>1195</v>
      </c>
      <c r="I14" s="42">
        <v>45064</v>
      </c>
    </row>
    <row r="15" spans="1:9" x14ac:dyDescent="0.25">
      <c r="A15" s="36" t="s">
        <v>1205</v>
      </c>
      <c r="B15" s="2">
        <v>4671736</v>
      </c>
      <c r="C15" s="1" t="s">
        <v>1206</v>
      </c>
      <c r="D15" s="1" t="s">
        <v>1207</v>
      </c>
      <c r="E15" s="2">
        <v>49</v>
      </c>
      <c r="F15" s="1" t="s">
        <v>4</v>
      </c>
      <c r="G15" s="1" t="s">
        <v>1186</v>
      </c>
      <c r="H15" s="1" t="s">
        <v>1195</v>
      </c>
      <c r="I15" s="42">
        <v>45082</v>
      </c>
    </row>
    <row r="16" spans="1:9" x14ac:dyDescent="0.25">
      <c r="A16" s="36" t="s">
        <v>351</v>
      </c>
      <c r="B16" s="2">
        <v>1393703</v>
      </c>
      <c r="C16" s="1" t="s">
        <v>1208</v>
      </c>
      <c r="D16" s="1" t="s">
        <v>355</v>
      </c>
      <c r="E16" s="2">
        <v>30</v>
      </c>
      <c r="F16" s="1" t="s">
        <v>6</v>
      </c>
      <c r="G16" s="1" t="s">
        <v>1186</v>
      </c>
      <c r="H16" s="1" t="s">
        <v>1193</v>
      </c>
      <c r="I16" s="42">
        <v>45110</v>
      </c>
    </row>
    <row r="17" spans="1:9" x14ac:dyDescent="0.25">
      <c r="A17" s="36" t="s">
        <v>5</v>
      </c>
      <c r="B17" s="2">
        <v>276623</v>
      </c>
      <c r="C17" s="1" t="s">
        <v>1209</v>
      </c>
      <c r="D17" s="1" t="s">
        <v>105</v>
      </c>
      <c r="E17" s="2">
        <v>30</v>
      </c>
      <c r="F17" s="1" t="s">
        <v>6</v>
      </c>
      <c r="G17" s="1" t="s">
        <v>1186</v>
      </c>
      <c r="H17" s="1" t="s">
        <v>1193</v>
      </c>
      <c r="I17" s="42">
        <v>45117</v>
      </c>
    </row>
    <row r="18" spans="1:9" x14ac:dyDescent="0.25">
      <c r="A18" s="36" t="s">
        <v>351</v>
      </c>
      <c r="B18" s="2">
        <v>1393702</v>
      </c>
      <c r="C18" s="1" t="s">
        <v>1210</v>
      </c>
      <c r="D18" s="1" t="s">
        <v>355</v>
      </c>
      <c r="E18" s="2">
        <v>4</v>
      </c>
      <c r="F18" s="1" t="s">
        <v>6</v>
      </c>
      <c r="G18" s="1" t="s">
        <v>1186</v>
      </c>
      <c r="H18" s="1" t="s">
        <v>1193</v>
      </c>
      <c r="I18" s="42">
        <v>45132</v>
      </c>
    </row>
    <row r="19" spans="1:9" x14ac:dyDescent="0.25">
      <c r="A19" s="36" t="s">
        <v>758</v>
      </c>
      <c r="B19" s="2">
        <v>3976430</v>
      </c>
      <c r="C19" s="1" t="s">
        <v>1211</v>
      </c>
      <c r="D19" s="1" t="s">
        <v>38</v>
      </c>
      <c r="E19" s="2">
        <v>4</v>
      </c>
      <c r="F19" s="1" t="s">
        <v>6</v>
      </c>
      <c r="G19" s="1" t="s">
        <v>1186</v>
      </c>
      <c r="H19" s="1" t="s">
        <v>1193</v>
      </c>
      <c r="I19" s="42">
        <v>45133</v>
      </c>
    </row>
    <row r="20" spans="1:9" x14ac:dyDescent="0.25">
      <c r="A20" s="36" t="s">
        <v>52</v>
      </c>
      <c r="B20" s="2">
        <v>3396251</v>
      </c>
      <c r="C20" s="1" t="s">
        <v>1212</v>
      </c>
      <c r="D20" s="1" t="s">
        <v>694</v>
      </c>
      <c r="E20" s="2">
        <v>54</v>
      </c>
      <c r="F20" s="1" t="s">
        <v>6</v>
      </c>
      <c r="G20" s="1" t="s">
        <v>1186</v>
      </c>
      <c r="H20" s="1" t="s">
        <v>1198</v>
      </c>
      <c r="I20" s="42">
        <v>45203</v>
      </c>
    </row>
    <row r="21" spans="1:9" x14ac:dyDescent="0.25">
      <c r="A21" s="36" t="s">
        <v>37</v>
      </c>
      <c r="B21" s="2">
        <v>2019310</v>
      </c>
      <c r="C21" s="1" t="s">
        <v>1213</v>
      </c>
      <c r="D21" s="1" t="s">
        <v>38</v>
      </c>
      <c r="E21" s="2">
        <v>144</v>
      </c>
      <c r="F21" s="1" t="s">
        <v>6</v>
      </c>
      <c r="G21" s="1" t="s">
        <v>1186</v>
      </c>
      <c r="H21" s="1" t="s">
        <v>1198</v>
      </c>
      <c r="I21" s="42">
        <v>45252</v>
      </c>
    </row>
    <row r="22" spans="1:9" x14ac:dyDescent="0.25">
      <c r="A22" s="36" t="s">
        <v>27</v>
      </c>
      <c r="B22" s="2">
        <v>1416219</v>
      </c>
      <c r="C22" s="1" t="s">
        <v>1214</v>
      </c>
      <c r="D22" s="1" t="s">
        <v>28</v>
      </c>
      <c r="E22" s="2">
        <v>32</v>
      </c>
      <c r="F22" s="1" t="s">
        <v>6</v>
      </c>
      <c r="G22" s="1" t="s">
        <v>1186</v>
      </c>
      <c r="H22" s="2" t="s">
        <v>1187</v>
      </c>
      <c r="I22" s="43" t="s">
        <v>1191</v>
      </c>
    </row>
    <row r="38" spans="1:9" x14ac:dyDescent="0.25">
      <c r="A38" s="41"/>
      <c r="B38" s="41"/>
      <c r="C38" s="41"/>
      <c r="D38" s="41"/>
      <c r="E38" s="41"/>
      <c r="F38" s="41"/>
      <c r="G38" s="41"/>
      <c r="H38" s="41"/>
      <c r="I38" s="41"/>
    </row>
  </sheetData>
  <pageMargins left="0.5" right="0.5" top="1" bottom="1" header="0.3" footer="0.3"/>
  <pageSetup scale="83" fitToHeight="0" orientation="landscape" r:id="rId1"/>
  <headerFooter>
    <oddHeader>&amp;C&amp;"Verdana,Bold"&amp;12UTILIZATION DATA FOR TEXAS ACUTE CARE HOSPITALS BY COUNTY, 2023</oddHeader>
    <oddFooter>&amp;L&amp;"Verdana,Regular"&amp;8Source: 2023 Cooperative DSHS/AHA/ THA Annual Survey of Hospitals and Hospital Tracking Database
Prepared By: Hospital Survey Unit, CHS, DSHS, 12/24&amp;R&amp;"Verdana,Regular"&amp;8See pages 17-18 for explanatory notes
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DCF2-27B2-4E34-AC59-9141646EBD60}">
  <sheetPr>
    <pageSetUpPr fitToPage="1"/>
  </sheetPr>
  <dimension ref="A1:R40"/>
  <sheetViews>
    <sheetView view="pageLayout" zoomScaleNormal="100" workbookViewId="0"/>
  </sheetViews>
  <sheetFormatPr defaultRowHeight="15" x14ac:dyDescent="0.25"/>
  <sheetData>
    <row r="1" spans="1:18" x14ac:dyDescent="0.25">
      <c r="A1" s="35" t="s">
        <v>1182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x14ac:dyDescent="0.25">
      <c r="A2" s="36"/>
    </row>
    <row r="3" spans="1:18" x14ac:dyDescent="0.25">
      <c r="A3" s="37" t="s">
        <v>1164</v>
      </c>
    </row>
    <row r="4" spans="1:18" x14ac:dyDescent="0.25">
      <c r="A4" s="36" t="s">
        <v>1165</v>
      </c>
    </row>
    <row r="5" spans="1:18" x14ac:dyDescent="0.25">
      <c r="A5" s="36" t="s">
        <v>1166</v>
      </c>
    </row>
    <row r="6" spans="1:18" x14ac:dyDescent="0.25">
      <c r="A6" s="36" t="s">
        <v>1167</v>
      </c>
    </row>
    <row r="7" spans="1:18" x14ac:dyDescent="0.25">
      <c r="A7" s="36"/>
    </row>
    <row r="8" spans="1:18" x14ac:dyDescent="0.25">
      <c r="A8" s="37" t="s">
        <v>1168</v>
      </c>
    </row>
    <row r="9" spans="1:18" x14ac:dyDescent="0.25">
      <c r="A9" s="36" t="s">
        <v>1169</v>
      </c>
    </row>
    <row r="10" spans="1:18" x14ac:dyDescent="0.25">
      <c r="A10" s="36"/>
    </row>
    <row r="11" spans="1:18" x14ac:dyDescent="0.25">
      <c r="A11" s="36" t="s">
        <v>1170</v>
      </c>
    </row>
    <row r="12" spans="1:18" x14ac:dyDescent="0.25">
      <c r="A12" s="36"/>
    </row>
    <row r="13" spans="1:18" x14ac:dyDescent="0.25">
      <c r="A13" s="38" t="s">
        <v>1171</v>
      </c>
    </row>
    <row r="14" spans="1:18" x14ac:dyDescent="0.25">
      <c r="A14" s="39" t="s">
        <v>1173</v>
      </c>
    </row>
    <row r="15" spans="1:18" x14ac:dyDescent="0.25">
      <c r="A15" s="39" t="s">
        <v>1174</v>
      </c>
    </row>
    <row r="16" spans="1:18" x14ac:dyDescent="0.25">
      <c r="A16" s="39" t="s">
        <v>1175</v>
      </c>
    </row>
    <row r="17" spans="1:1" x14ac:dyDescent="0.25">
      <c r="A17" s="39" t="s">
        <v>1176</v>
      </c>
    </row>
    <row r="18" spans="1:1" x14ac:dyDescent="0.25">
      <c r="A18" s="39" t="s">
        <v>1177</v>
      </c>
    </row>
    <row r="19" spans="1:1" x14ac:dyDescent="0.25">
      <c r="A19" s="39" t="s">
        <v>1178</v>
      </c>
    </row>
    <row r="20" spans="1:1" x14ac:dyDescent="0.25">
      <c r="A20" s="39" t="s">
        <v>1179</v>
      </c>
    </row>
    <row r="21" spans="1:1" x14ac:dyDescent="0.25">
      <c r="A21" s="36" t="s">
        <v>1181</v>
      </c>
    </row>
    <row r="22" spans="1:1" x14ac:dyDescent="0.25">
      <c r="A22" s="36" t="s">
        <v>1172</v>
      </c>
    </row>
    <row r="23" spans="1:1" x14ac:dyDescent="0.25">
      <c r="A23" s="36" t="s">
        <v>1180</v>
      </c>
    </row>
    <row r="40" spans="1:18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</sheetData>
  <pageMargins left="0.5" right="0.5" top="1" bottom="1" header="0.3" footer="0.3"/>
  <pageSetup scale="79" fitToHeight="0" orientation="landscape" r:id="rId1"/>
  <headerFooter>
    <oddHeader>&amp;C&amp;"Verdana,Bold"&amp;12UTILIZATION DATA FOR TEXAS ACUTE CARE HOSPITALS BY COUNTY, 2023</oddHeader>
    <oddFooter>&amp;L&amp;"Verdana,Regular"&amp;8Source: 2023 Cooperative DSHS/AHA/ THA Annual Survey of Hospitals and Hospital Tracking Database
Prepared By: Hospital Survey Unit, CHS, DSHS, 12/24&amp;R&amp;"Verdana,Regular"&amp;8See pages 17-18 for explanatory notes
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2023UtilizationReport</vt:lpstr>
      <vt:lpstr>Exempt</vt:lpstr>
      <vt:lpstr>Explanatory Notes</vt:lpstr>
      <vt:lpstr>'2023UtilizationReport'!Print_Titles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Orbach,Andria (DSHS)</cp:lastModifiedBy>
  <cp:lastPrinted>2025-01-24T19:58:27Z</cp:lastPrinted>
  <dcterms:created xsi:type="dcterms:W3CDTF">2011-08-01T14:22:18Z</dcterms:created>
  <dcterms:modified xsi:type="dcterms:W3CDTF">2025-03-25T17:58:42Z</dcterms:modified>
</cp:coreProperties>
</file>