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S:\HIV internet\internet.hivstd.dshs\hivstd\pops\forms\"/>
    </mc:Choice>
  </mc:AlternateContent>
  <xr:revisionPtr revIDLastSave="0" documentId="8_{041E5758-ADF7-4788-AB74-3395D173EE58}" xr6:coauthVersionLast="47" xr6:coauthVersionMax="47" xr10:uidLastSave="{00000000-0000-0000-0000-000000000000}"/>
  <bookViews>
    <workbookView xWindow="810" yWindow="-120" windowWidth="28110" windowHeight="16440" tabRatio="601" xr2:uid="{00000000-000D-0000-FFFF-FFFF00000000}"/>
  </bookViews>
  <sheets>
    <sheet name="Instructions" sheetId="2" r:id="rId1"/>
    <sheet name="Case Audit Form" sheetId="1" r:id="rId2"/>
    <sheet name="Audit Tool" sheetId="3" r:id="rId3"/>
    <sheet name="Sheet1" sheetId="4" state="hidden" r:id="rId4"/>
  </sheets>
  <definedNames>
    <definedName name="OLE_LINK1" localSheetId="1">'Case Audit Form'!$A$54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 l="1"/>
  <c r="K11" i="1"/>
  <c r="K12" i="1"/>
  <c r="K13" i="1"/>
  <c r="K14" i="1"/>
  <c r="K15" i="1"/>
  <c r="K16" i="1"/>
  <c r="K17" i="1"/>
  <c r="K18" i="1"/>
  <c r="K19" i="1"/>
  <c r="K20" i="1"/>
  <c r="K21" i="1"/>
  <c r="K22" i="1"/>
  <c r="K23" i="1"/>
  <c r="K24" i="1"/>
  <c r="K25" i="1"/>
  <c r="J10" i="1"/>
  <c r="J11" i="1"/>
  <c r="J12" i="1"/>
  <c r="J13" i="1"/>
  <c r="J14" i="1"/>
  <c r="J15" i="1"/>
  <c r="L15" i="1" s="1" a="1"/>
  <c r="L15" i="1" s="1"/>
  <c r="J16" i="1"/>
  <c r="L16" i="1" s="1" a="1"/>
  <c r="L16" i="1" s="1"/>
  <c r="J17" i="1"/>
  <c r="J18" i="1"/>
  <c r="J19" i="1"/>
  <c r="J20" i="1"/>
  <c r="J21" i="1"/>
  <c r="J22" i="1"/>
  <c r="J23" i="1"/>
  <c r="L23" i="1" s="1" a="1"/>
  <c r="L23" i="1" s="1"/>
  <c r="J24" i="1"/>
  <c r="J25" i="1"/>
  <c r="L25" i="1" a="1"/>
  <c r="L25" i="1" s="1"/>
  <c r="I10" i="1"/>
  <c r="L10" i="1" s="1" a="1"/>
  <c r="L10" i="1" s="1"/>
  <c r="I11" i="1"/>
  <c r="I12" i="1"/>
  <c r="I13" i="1"/>
  <c r="I14" i="1"/>
  <c r="I15" i="1"/>
  <c r="I16" i="1"/>
  <c r="I17" i="1"/>
  <c r="I18" i="1"/>
  <c r="L18" i="1" s="1" a="1"/>
  <c r="L18" i="1" s="1"/>
  <c r="I19" i="1"/>
  <c r="I20" i="1"/>
  <c r="I21" i="1"/>
  <c r="I22" i="1"/>
  <c r="I23" i="1"/>
  <c r="I24" i="1"/>
  <c r="I25" i="1"/>
  <c r="AO6" i="3"/>
  <c r="J9" i="1" s="1"/>
  <c r="AO7" i="3"/>
  <c r="AO8" i="3"/>
  <c r="AO9" i="3"/>
  <c r="AO10" i="3"/>
  <c r="AO11" i="3"/>
  <c r="AO12" i="3"/>
  <c r="AO13" i="3"/>
  <c r="AO14" i="3"/>
  <c r="AO15" i="3"/>
  <c r="AO16" i="3"/>
  <c r="AO17" i="3"/>
  <c r="AO18" i="3"/>
  <c r="AO19" i="3"/>
  <c r="AO20" i="3"/>
  <c r="AO21" i="3"/>
  <c r="AO22" i="3"/>
  <c r="AN6" i="3"/>
  <c r="AN7" i="3"/>
  <c r="AN8" i="3"/>
  <c r="AN9" i="3"/>
  <c r="AN10" i="3"/>
  <c r="AN11" i="3"/>
  <c r="AN12" i="3"/>
  <c r="AN13" i="3"/>
  <c r="AN14" i="3"/>
  <c r="AN15" i="3"/>
  <c r="AN16" i="3"/>
  <c r="AN17" i="3"/>
  <c r="AN18" i="3"/>
  <c r="AN19" i="3"/>
  <c r="AN20" i="3"/>
  <c r="AN21" i="3"/>
  <c r="AN22" i="3"/>
  <c r="AM6" i="3"/>
  <c r="AM7" i="3"/>
  <c r="AM8" i="3"/>
  <c r="AM9" i="3"/>
  <c r="AM10" i="3"/>
  <c r="AM11" i="3"/>
  <c r="AM12" i="3"/>
  <c r="AM13" i="3"/>
  <c r="AM14" i="3"/>
  <c r="AM15" i="3"/>
  <c r="AM16" i="3"/>
  <c r="AM17" i="3"/>
  <c r="AM18" i="3"/>
  <c r="AM19" i="3"/>
  <c r="AM20" i="3"/>
  <c r="AM21" i="3"/>
  <c r="AM22" i="3"/>
  <c r="AM5" i="3"/>
  <c r="AO5" i="3"/>
  <c r="I8" i="1" s="1"/>
  <c r="AN5" i="3"/>
  <c r="L21" i="1" a="1"/>
  <c r="L21" i="1" s="1"/>
  <c r="L19" i="1" a="1"/>
  <c r="L19" i="1" s="1"/>
  <c r="L17" i="1" a="1"/>
  <c r="L17" i="1" s="1"/>
  <c r="L11" i="1" a="1"/>
  <c r="L11" i="1" s="1"/>
  <c r="L12" i="1" a="1"/>
  <c r="L12" i="1" s="1"/>
  <c r="L13" i="1" a="1"/>
  <c r="L13" i="1" s="1"/>
  <c r="L20" i="1" a="1"/>
  <c r="L20" i="1" s="1"/>
  <c r="L24" i="1" a="1"/>
  <c r="L24" i="1" s="1"/>
  <c r="L9" i="1" l="1" a="1"/>
  <c r="L9" i="1" s="1"/>
  <c r="K9" i="1"/>
  <c r="I9" i="1"/>
  <c r="J8" i="1"/>
  <c r="L22" i="1" a="1"/>
  <c r="L22" i="1" s="1"/>
  <c r="L14" i="1" a="1"/>
  <c r="L14" i="1" s="1"/>
  <c r="L8" i="1" l="1" a="1"/>
  <c r="L8" i="1" s="1"/>
  <c r="L26" i="1" s="1"/>
  <c r="K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<sst xmlns="http://schemas.openxmlformats.org/spreadsheetml/2006/main" count="98" uniqueCount="84">
  <si>
    <t>Date:</t>
  </si>
  <si>
    <t>Area Observed and Rated</t>
  </si>
  <si>
    <t>Weight</t>
  </si>
  <si>
    <t>Total # of met and not met outcomes</t>
  </si>
  <si>
    <t>DIS Signature:</t>
  </si>
  <si>
    <t>Signature means only that DIS has reviewed comments. This signature does not constitute agreement with the evaluation above.</t>
  </si>
  <si>
    <t>Reviewer's Signature:</t>
  </si>
  <si>
    <r>
      <rPr>
        <b/>
        <sz val="11"/>
        <color theme="1"/>
        <rFont val="Calibri"/>
        <family val="2"/>
        <scheme val="minor"/>
      </rPr>
      <t>Scoring:</t>
    </r>
    <r>
      <rPr>
        <sz val="11"/>
        <color theme="1"/>
        <rFont val="Calibri"/>
        <family val="2"/>
        <scheme val="minor"/>
      </rPr>
      <t xml:space="preserve">  1-50 </t>
    </r>
    <r>
      <rPr>
        <b/>
        <sz val="11"/>
        <color theme="1"/>
        <rFont val="Calibri"/>
        <family val="2"/>
        <scheme val="minor"/>
      </rPr>
      <t>Unacceptable</t>
    </r>
    <r>
      <rPr>
        <sz val="11"/>
        <color theme="1"/>
        <rFont val="Calibri"/>
        <family val="2"/>
        <scheme val="minor"/>
      </rPr>
      <t xml:space="preserve">, 51-79 </t>
    </r>
    <r>
      <rPr>
        <b/>
        <sz val="11"/>
        <color theme="1"/>
        <rFont val="Calibri"/>
        <family val="2"/>
        <scheme val="minor"/>
      </rPr>
      <t>Needs Improvement</t>
    </r>
    <r>
      <rPr>
        <sz val="11"/>
        <color theme="1"/>
        <rFont val="Calibri"/>
        <family val="2"/>
        <scheme val="minor"/>
      </rPr>
      <t xml:space="preserve">, 80-100 </t>
    </r>
    <r>
      <rPr>
        <b/>
        <sz val="11"/>
        <color theme="1"/>
        <rFont val="Calibri"/>
        <family val="2"/>
        <scheme val="minor"/>
      </rPr>
      <t>Meets Program Requirements</t>
    </r>
  </si>
  <si>
    <t># of Cases Reviewed:</t>
  </si>
  <si>
    <t># of Cases Open 45+ days:</t>
  </si>
  <si>
    <t># of HIV Cases:</t>
  </si>
  <si>
    <t># of Syphilis Cases</t>
  </si>
  <si>
    <t>Syphilis and HIV Case Audit Form</t>
  </si>
  <si>
    <t>Goal</t>
  </si>
  <si>
    <t>Total #</t>
  </si>
  <si>
    <t># Met</t>
  </si>
  <si>
    <t>% Met</t>
  </si>
  <si>
    <t>DIS Name:</t>
  </si>
  <si>
    <t>Reviewer:</t>
  </si>
  <si>
    <t xml:space="preserve">2. Cases provided by DIS match the open cases generated from the THISIS open case list. </t>
  </si>
  <si>
    <t xml:space="preserve">8. Cases have an accurate original interview date. </t>
  </si>
  <si>
    <t xml:space="preserve">10.  Eligible (710, 720, 730) syphilis cases have VCA sheets attached/scanned, completed, and plotted in accordance with DSHS guidelines. </t>
  </si>
  <si>
    <t xml:space="preserve">6. Interviewed cases have completed demographics for the original patient (i.e., DOB, race, ethnicity, sex, zipcode, and county). </t>
  </si>
  <si>
    <t xml:space="preserve">14.  Cases have documented DIS case updates posted a minimum of once a week (including a plan of action). </t>
  </si>
  <si>
    <t xml:space="preserve">13.  Cases have DIS response to supervisor comments within three business day of receipt from the supervisor. </t>
  </si>
  <si>
    <t>17. All initiable partners/clusters have been assigned a FR.</t>
  </si>
  <si>
    <t xml:space="preserve">1. Cases have been open less than 45 days since the original interview/case assigned date.  </t>
  </si>
  <si>
    <t>5. Screening and confirmatory HIV/Syphilis labs are correctly enterd into THISIS.</t>
  </si>
  <si>
    <t xml:space="preserve">7.  Cases are submitted to supervisor within two business days of original interview. </t>
  </si>
  <si>
    <r>
      <t>9.  Cases have orginal interview notes attached or scanned into THISIS and the notes reflect DSHS</t>
    </r>
    <r>
      <rPr>
        <u/>
        <sz val="11"/>
        <color theme="1"/>
        <rFont val="Calibri"/>
        <family val="2"/>
        <scheme val="minor"/>
      </rPr>
      <t xml:space="preserve"> original interview format </t>
    </r>
  </si>
  <si>
    <t xml:space="preserve">15.  HIV/syphilis re-interviews have a Re-interview Plan Assignment prepared with follow-up questions pertinent to the case.   To be completed within a week of the original interview. </t>
  </si>
  <si>
    <r>
      <t>16.  Re-interview has been completed, it is also thoroughly documented in THISIS "</t>
    </r>
    <r>
      <rPr>
        <b/>
        <sz val="11"/>
        <color theme="1"/>
        <rFont val="Calibri"/>
        <family val="2"/>
        <scheme val="minor"/>
      </rPr>
      <t>Case Assignment/FR</t>
    </r>
    <r>
      <rPr>
        <sz val="11"/>
        <color theme="1"/>
        <rFont val="Calibri"/>
        <family val="2"/>
        <scheme val="minor"/>
      </rPr>
      <t>" QP.</t>
    </r>
  </si>
  <si>
    <r>
      <t>11. "</t>
    </r>
    <r>
      <rPr>
        <b/>
        <sz val="11"/>
        <color theme="1"/>
        <rFont val="Calibri"/>
        <family val="2"/>
        <scheme val="minor"/>
      </rPr>
      <t>Morbidity"</t>
    </r>
    <r>
      <rPr>
        <sz val="11"/>
        <color theme="1"/>
        <rFont val="Calibri"/>
        <family val="2"/>
        <scheme val="minor"/>
      </rPr>
      <t xml:space="preserve"> question packet is completed and reported to CDC.</t>
    </r>
  </si>
  <si>
    <t>18. Pregnancy status has been entered into THISIS.</t>
  </si>
  <si>
    <t>3. Syphilis cases are interviewed within three buisness days from the date of assignment (in THISIS).</t>
  </si>
  <si>
    <t>4. HIV cases are interviewed within seven buisness days from the date of assignment (in THISIS).</t>
  </si>
  <si>
    <r>
      <t>12. "</t>
    </r>
    <r>
      <rPr>
        <b/>
        <sz val="11"/>
        <color theme="1"/>
        <rFont val="Calibri"/>
        <family val="2"/>
        <scheme val="minor"/>
      </rPr>
      <t>Risk Factors"</t>
    </r>
    <r>
      <rPr>
        <sz val="11"/>
        <color theme="1"/>
        <rFont val="Calibri"/>
        <family val="2"/>
        <scheme val="minor"/>
      </rPr>
      <t xml:space="preserve"> question packet is completed.</t>
    </r>
  </si>
  <si>
    <t xml:space="preserve">Review Number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</si>
  <si>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</si>
  <si>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</si>
  <si>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</si>
  <si>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</si>
  <si>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</si>
  <si>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</si>
  <si>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</si>
  <si>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</si>
  <si>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</si>
  <si>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</si>
  <si>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</si>
  <si>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</si>
  <si>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</si>
  <si>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</si>
  <si>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</si>
  <si>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</si>
  <si>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</si>
  <si>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</si>
  <si>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</si>
  <si>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</si>
  <si>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</si>
  <si>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</si>
  <si>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</si>
  <si>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</si>
  <si>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</si>
  <si>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</si>
  <si>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</si>
  <si>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</si>
  <si>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</si>
  <si>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</si>
  <si>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Totals</t>
  </si>
  <si>
    <t># of FRs</t>
  </si>
  <si>
    <t>Total Met</t>
  </si>
  <si>
    <t xml:space="preserve">Audit Criteria: Met (M) Not Met (NM) Not Applicable (NA)
</t>
  </si>
  <si>
    <t xml:space="preserve">Lot Number </t>
  </si>
  <si>
    <t>Met</t>
  </si>
  <si>
    <t>Not Met</t>
  </si>
  <si>
    <t>Not Applicable</t>
  </si>
  <si>
    <t xml:space="preserve"># of Other Cases:  (if any other) </t>
  </si>
  <si>
    <t xml:space="preserve">Supervisor must use THISIS FLS Open Assignments workflow filter by IXuser ID open to compare cases with the DIS Open Interview Records workflow report.     Attach list to this form for filing  (An Open Interview Record workflow report with names redacted is acceptable).  FLS should review a sample at least 75% of each DIS Open IX. </t>
  </si>
  <si>
    <t xml:space="preserve">1. Cases have been open 45 days or less since the original interview/case assigned date.  </t>
  </si>
  <si>
    <t>5. Screening and confirmatory HIV/Syphilis labs are correctly entered into THISIS.</t>
  </si>
  <si>
    <r>
      <t>11. "</t>
    </r>
    <r>
      <rPr>
        <b/>
        <sz val="11"/>
        <color theme="1"/>
        <rFont val="Calibri"/>
        <family val="2"/>
        <scheme val="minor"/>
      </rPr>
      <t>Morbidity"</t>
    </r>
    <r>
      <rPr>
        <sz val="11"/>
        <color theme="1"/>
        <rFont val="Calibri"/>
        <family val="2"/>
        <scheme val="minor"/>
      </rPr>
      <t xml:space="preserve"> question package is completed and reported to CDC.</t>
    </r>
  </si>
  <si>
    <r>
      <t>12. "</t>
    </r>
    <r>
      <rPr>
        <b/>
        <sz val="11"/>
        <color theme="1"/>
        <rFont val="Calibri"/>
        <family val="2"/>
        <scheme val="minor"/>
      </rPr>
      <t>Risk Factors"</t>
    </r>
    <r>
      <rPr>
        <sz val="11"/>
        <color theme="1"/>
        <rFont val="Calibri"/>
        <family val="2"/>
        <scheme val="minor"/>
      </rPr>
      <t xml:space="preserve"> question package is completed.</t>
    </r>
  </si>
  <si>
    <t xml:space="preserve">13.  Cases have DIS response to supervisor comments within three business days of receipt from the supervisor. </t>
  </si>
  <si>
    <r>
      <t>16.  Re-interview has been completed and it is also thoroughly documented in the THISIS "</t>
    </r>
    <r>
      <rPr>
        <b/>
        <sz val="11"/>
        <color theme="1"/>
        <rFont val="Calibri"/>
        <family val="2"/>
        <scheme val="minor"/>
      </rPr>
      <t>Case Assignment/Field Record</t>
    </r>
    <r>
      <rPr>
        <sz val="11"/>
        <color theme="1"/>
        <rFont val="Calibri"/>
        <family val="2"/>
        <scheme val="minor"/>
      </rPr>
      <t>" QP.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</si>
</sst>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0"/>
      <name val="Calibri"/>
      <family val="2"/>
      <scheme val="minor"/>
    </font>
    <font>
      <b/>
      <sz val="12"/>
      <color theme="0"/>
      <name val="Calibri"/>
      <family val="2"/>
      <scheme val="minor"/>
    </font>
    <font>
      <i/>
      <sz val="10"/>
      <color theme="1"/>
      <name val="Calibri"/>
      <family val="2"/>
      <scheme val="minor"/>
    </font>
    <font>
      <sz val="12"/>
      <color theme="1"/>
      <name val="Calibri"/>
      <family val="2"/>
      <scheme val="minor"/>
    </font>
    <font>
      <u/>
      <sz val="11"/>
      <color theme="1"/>
      <name val="Calibri"/>
      <family val="2"/>
      <scheme val="minor"/>
    </font>
    <font>
      <b/>
      <sz val="12"/>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1" fillId="0" borderId="15" xfId="0" applyFont="1" applyBorder="1" applyAlignment="1">
      <alignment horizontal="center"/>
    </xf>
    <xf numFmtId="0" fontId="3" fillId="2" borderId="22" xfId="0" applyFont="1" applyFill="1" applyBorder="1" applyAlignment="1">
      <alignment horizontal="center"/>
    </xf>
    <xf numFmtId="0" fontId="3" fillId="2" borderId="22" xfId="0" applyFont="1" applyFill="1" applyBorder="1" applyAlignment="1">
      <alignment horizontal="center" wrapText="1"/>
    </xf>
    <xf numFmtId="0" fontId="3" fillId="2" borderId="23" xfId="0" applyFont="1" applyFill="1" applyBorder="1" applyAlignment="1">
      <alignment horizontal="center"/>
    </xf>
    <xf numFmtId="0" fontId="3" fillId="2" borderId="22" xfId="0" applyFont="1" applyFill="1" applyBorder="1" applyAlignment="1">
      <alignment horizontal="left"/>
    </xf>
    <xf numFmtId="0" fontId="3" fillId="2" borderId="4" xfId="0" applyFont="1" applyFill="1" applyBorder="1" applyAlignment="1">
      <alignment horizontal="left"/>
    </xf>
    <xf numFmtId="0" fontId="5" fillId="0" borderId="13" xfId="0" applyFont="1" applyBorder="1" applyAlignment="1">
      <alignment horizontal="left"/>
    </xf>
    <xf numFmtId="9" fontId="0" fillId="0" borderId="1" xfId="0" applyNumberFormat="1" applyBorder="1" applyAlignment="1">
      <alignment horizontal="left" wrapText="1"/>
    </xf>
    <xf numFmtId="9" fontId="0" fillId="0" borderId="27" xfId="0" applyNumberFormat="1" applyBorder="1" applyAlignment="1">
      <alignment horizontal="left" wrapText="1"/>
    </xf>
    <xf numFmtId="9" fontId="0" fillId="0" borderId="19" xfId="0" applyNumberFormat="1" applyBorder="1" applyAlignment="1">
      <alignment horizontal="left" wrapText="1"/>
    </xf>
    <xf numFmtId="0" fontId="0" fillId="2" borderId="15" xfId="0" applyFill="1" applyBorder="1"/>
    <xf numFmtId="0" fontId="0" fillId="0" borderId="0" xfId="0" applyAlignment="1">
      <alignment horizontal="left" vertical="center"/>
    </xf>
    <xf numFmtId="0" fontId="0" fillId="0" borderId="1" xfId="0" applyBorder="1" applyAlignment="1">
      <alignment horizontal="right"/>
    </xf>
    <xf numFmtId="9" fontId="0" fillId="0" borderId="1" xfId="0" applyNumberFormat="1" applyBorder="1" applyAlignment="1">
      <alignment horizontal="right"/>
    </xf>
    <xf numFmtId="0" fontId="1" fillId="0" borderId="7" xfId="0" applyFont="1" applyBorder="1" applyAlignment="1">
      <alignment horizontal="center" vertical="center"/>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8" xfId="0" applyBorder="1" applyAlignment="1">
      <alignment horizontal="left" vertical="center"/>
    </xf>
    <xf numFmtId="0" fontId="0" fillId="0" borderId="2" xfId="0" applyBorder="1" applyAlignment="1">
      <alignment horizontal="left" vertical="center" wrapText="1"/>
    </xf>
    <xf numFmtId="0" fontId="0" fillId="0" borderId="0" xfId="0" applyFill="1" applyAlignment="1">
      <alignment horizontal="left" vertical="center"/>
    </xf>
    <xf numFmtId="0" fontId="1" fillId="0" borderId="33" xfId="0" applyFont="1" applyBorder="1" applyAlignment="1">
      <alignment horizontal="center"/>
    </xf>
    <xf numFmtId="0" fontId="1" fillId="0" borderId="25" xfId="0" applyFont="1" applyBorder="1" applyAlignment="1">
      <alignment horizontal="center"/>
    </xf>
    <xf numFmtId="0" fontId="1" fillId="0" borderId="34" xfId="0" applyFont="1" applyBorder="1" applyAlignment="1">
      <alignment horizontal="center"/>
    </xf>
    <xf numFmtId="0" fontId="0" fillId="0" borderId="15" xfId="0" applyBorder="1"/>
    <xf numFmtId="0" fontId="0" fillId="4" borderId="25" xfId="0" applyFill="1" applyBorder="1"/>
    <xf numFmtId="0" fontId="1" fillId="4" borderId="25" xfId="0" applyFont="1" applyFill="1" applyBorder="1"/>
    <xf numFmtId="0" fontId="0" fillId="4" borderId="34" xfId="0" applyFill="1" applyBorder="1"/>
    <xf numFmtId="0" fontId="0" fillId="0" borderId="35" xfId="0" applyBorder="1"/>
    <xf numFmtId="0" fontId="1" fillId="0" borderId="36" xfId="0" applyFont="1" applyBorder="1"/>
    <xf numFmtId="0" fontId="0" fillId="0" borderId="18" xfId="0" applyBorder="1"/>
    <xf numFmtId="0" fontId="0" fillId="0" borderId="37" xfId="0" applyBorder="1"/>
    <xf numFmtId="10" fontId="1" fillId="0" borderId="19" xfId="0" applyNumberFormat="1" applyFont="1" applyBorder="1"/>
    <xf numFmtId="0" fontId="0" fillId="2" borderId="38" xfId="0" applyFill="1" applyBorder="1"/>
    <xf numFmtId="0" fontId="0" fillId="0" borderId="22" xfId="0" applyBorder="1" applyAlignment="1">
      <alignment horizontal="right"/>
    </xf>
    <xf numFmtId="10" fontId="1" fillId="0" borderId="39" xfId="0" applyNumberFormat="1" applyFont="1" applyBorder="1"/>
    <xf numFmtId="0" fontId="1" fillId="0" borderId="40" xfId="0" applyFont="1" applyBorder="1"/>
    <xf numFmtId="0" fontId="4" fillId="0" borderId="8" xfId="0" applyFont="1" applyBorder="1" applyAlignment="1">
      <alignment horizontal="center" wrapText="1"/>
    </xf>
    <xf numFmtId="0" fontId="4" fillId="0" borderId="2" xfId="0" applyFont="1" applyBorder="1" applyAlignment="1">
      <alignment horizontal="center" wrapText="1"/>
    </xf>
    <xf numFmtId="0" fontId="4" fillId="0" borderId="9" xfId="0" applyFont="1" applyBorder="1" applyAlignment="1">
      <alignment horizontal="center" wrapText="1"/>
    </xf>
    <xf numFmtId="0" fontId="0" fillId="0" borderId="3"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4" fillId="0" borderId="10" xfId="0" applyFont="1" applyBorder="1" applyAlignment="1">
      <alignment horizontal="center" wrapText="1"/>
    </xf>
    <xf numFmtId="0" fontId="4" fillId="0" borderId="0" xfId="0" applyFont="1" applyBorder="1" applyAlignment="1">
      <alignment horizontal="center" wrapText="1"/>
    </xf>
    <xf numFmtId="0" fontId="4" fillId="0" borderId="11" xfId="0" applyFont="1" applyBorder="1" applyAlignment="1">
      <alignment horizont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1" fillId="0" borderId="8" xfId="0" applyFont="1" applyBorder="1" applyAlignment="1">
      <alignment horizontal="left"/>
    </xf>
    <xf numFmtId="0" fontId="1" fillId="0" borderId="2" xfId="0" applyFont="1" applyBorder="1" applyAlignment="1">
      <alignment horizontal="left"/>
    </xf>
    <xf numFmtId="0" fontId="1" fillId="0" borderId="19" xfId="0" applyFont="1" applyBorder="1" applyAlignment="1">
      <alignment horizontal="left"/>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1" fillId="0" borderId="20" xfId="0" applyFont="1" applyBorder="1" applyAlignment="1">
      <alignment horizontal="left"/>
    </xf>
    <xf numFmtId="0" fontId="1" fillId="0" borderId="9" xfId="0" applyFont="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0" fontId="0" fillId="3" borderId="24" xfId="0" applyFill="1" applyBorder="1" applyAlignment="1">
      <alignment horizontal="center"/>
    </xf>
    <xf numFmtId="0" fontId="0" fillId="3" borderId="25" xfId="0" applyFill="1" applyBorder="1" applyAlignment="1">
      <alignment horizontal="center"/>
    </xf>
    <xf numFmtId="0" fontId="0" fillId="3" borderId="26" xfId="0" applyFill="1" applyBorder="1" applyAlignment="1">
      <alignment horizontal="center"/>
    </xf>
    <xf numFmtId="0" fontId="1" fillId="0" borderId="20" xfId="0" applyFont="1" applyBorder="1" applyAlignment="1"/>
    <xf numFmtId="0" fontId="1" fillId="0" borderId="2" xfId="0" applyFont="1" applyBorder="1" applyAlignment="1"/>
    <xf numFmtId="0" fontId="1" fillId="0" borderId="9" xfId="0" applyFont="1" applyBorder="1" applyAlignment="1"/>
    <xf numFmtId="0" fontId="0" fillId="0" borderId="8" xfId="0" applyBorder="1" applyAlignment="1">
      <alignment horizontal="left" vertical="center" wrapText="1" readingOrder="1"/>
    </xf>
    <xf numFmtId="0" fontId="0" fillId="0" borderId="2" xfId="0" applyBorder="1" applyAlignment="1">
      <alignment horizontal="left" vertical="center" wrapText="1" readingOrder="1"/>
    </xf>
    <xf numFmtId="0" fontId="0" fillId="0" borderId="19" xfId="0" applyBorder="1" applyAlignment="1">
      <alignment horizontal="left" vertical="center" wrapText="1" readingOrder="1"/>
    </xf>
    <xf numFmtId="0" fontId="7" fillId="0" borderId="31" xfId="0" applyFont="1" applyBorder="1" applyAlignment="1">
      <alignment horizontal="right"/>
    </xf>
    <xf numFmtId="0" fontId="7" fillId="0" borderId="32" xfId="0" applyFont="1" applyBorder="1" applyAlignment="1">
      <alignment horizontal="right"/>
    </xf>
    <xf numFmtId="0" fontId="7" fillId="0" borderId="27" xfId="0" applyFont="1" applyBorder="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4" borderId="24" xfId="0" applyFont="1" applyFill="1" applyBorder="1" applyAlignment="1">
      <alignment horizontal="center" wrapText="1"/>
    </xf>
    <xf numFmtId="0" fontId="7" fillId="4" borderId="25" xfId="0" applyFont="1" applyFill="1" applyBorder="1" applyAlignment="1">
      <alignment horizontal="center"/>
    </xf>
    <xf numFmtId="0" fontId="7" fillId="4" borderId="32" xfId="0" applyFont="1" applyFill="1" applyBorder="1" applyAlignment="1">
      <alignment horizontal="center"/>
    </xf>
    <xf numFmtId="0" fontId="0" fillId="0" borderId="20"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94400</xdr:colOff>
      <xdr:row>44</xdr:row>
      <xdr:rowOff>37076</xdr:rowOff>
    </xdr:to>
    <xdr:pic>
      <xdr:nvPicPr>
        <xdr:cNvPr id="4" name="Picture 3">
          <a:extLst>
            <a:ext uri="{FF2B5EF4-FFF2-40B4-BE49-F238E27FC236}">
              <a16:creationId xmlns:a16="http://schemas.microsoft.com/office/drawing/2014/main" id="{1C770FCE-8E70-42D3-A4F2-1008C6CE902E}"/>
            </a:ext>
          </a:extLst>
        </xdr:cNvPr>
        <xdr:cNvPicPr>
          <a:picLocks noChangeAspect="1"/>
        </xdr:cNvPicPr>
      </xdr:nvPicPr>
      <xdr:blipFill>
        <a:blip xmlns:r="http://schemas.openxmlformats.org/officeDocument/2006/relationships" r:embed="rId1"/>
        <a:stretch>
          <a:fillRect/>
        </a:stretch>
      </xdr:blipFill>
      <xdr:spPr>
        <a:xfrm>
          <a:off x="0" y="0"/>
          <a:ext cx="6800000" cy="8190476"/>
        </a:xfrm>
        <a:prstGeom prst="rect">
          <a:avLst/>
        </a:prstGeom>
      </xdr:spPr>
    </xdr:pic>
    <xdr:clientData/>
  </xdr:twoCellAnchor>
  <xdr:twoCellAnchor editAs="oneCell">
    <xdr:from>
      <xdr:col>0</xdr:col>
      <xdr:colOff>0</xdr:colOff>
      <xdr:row>44</xdr:row>
      <xdr:rowOff>0</xdr:rowOff>
    </xdr:from>
    <xdr:to>
      <xdr:col>10</xdr:col>
      <xdr:colOff>494476</xdr:colOff>
      <xdr:row>67</xdr:row>
      <xdr:rowOff>113709</xdr:rowOff>
    </xdr:to>
    <xdr:pic>
      <xdr:nvPicPr>
        <xdr:cNvPr id="9" name="Picture 8">
          <a:extLst>
            <a:ext uri="{FF2B5EF4-FFF2-40B4-BE49-F238E27FC236}">
              <a16:creationId xmlns:a16="http://schemas.microsoft.com/office/drawing/2014/main" id="{BFB655A4-136A-4F2B-8CE2-0F8AACBFAE1F}"/>
            </a:ext>
          </a:extLst>
        </xdr:cNvPr>
        <xdr:cNvPicPr>
          <a:picLocks noChangeAspect="1"/>
        </xdr:cNvPicPr>
      </xdr:nvPicPr>
      <xdr:blipFill>
        <a:blip xmlns:r="http://schemas.openxmlformats.org/officeDocument/2006/relationships" r:embed="rId2"/>
        <a:stretch>
          <a:fillRect/>
        </a:stretch>
      </xdr:blipFill>
      <xdr:spPr>
        <a:xfrm>
          <a:off x="0" y="8153400"/>
          <a:ext cx="6590476" cy="47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476250</xdr:colOff>
      <xdr:row>36</xdr:row>
      <xdr:rowOff>114300</xdr:rowOff>
    </xdr:from>
    <xdr:ext cx="184731" cy="264560"/>
    <xdr:sp macro="" textlink="">
      <xdr:nvSpPr>
        <xdr:cNvPr id="2" name="TextBox 1">
          <a:extLst>
            <a:ext uri="{FF2B5EF4-FFF2-40B4-BE49-F238E27FC236}">
              <a16:creationId xmlns:a16="http://schemas.microsoft.com/office/drawing/2014/main" id="{8050241A-2C74-42DE-9DA5-1BC830E35F6B}"/>
            </a:ext>
          </a:extLst>
        </xdr:cNvPr>
        <xdr:cNvSpPr txBox="1"/>
      </xdr:nvSpPr>
      <xdr:spPr>
        <a:xfrm>
          <a:off x="1695450" y="1250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406867</xdr:colOff>
      <xdr:row>37</xdr:row>
      <xdr:rowOff>84043</xdr:rowOff>
    </xdr:from>
    <xdr:ext cx="8044984" cy="27307743"/>
    <xdr:sp macro="" textlink="">
      <xdr:nvSpPr>
        <xdr:cNvPr id="3" name="TextBox 2">
          <a:extLst>
            <a:ext uri="{FF2B5EF4-FFF2-40B4-BE49-F238E27FC236}">
              <a16:creationId xmlns:a16="http://schemas.microsoft.com/office/drawing/2014/main" id="{40E61D32-DF25-42C4-8D3E-A46DE247D855}"/>
            </a:ext>
          </a:extLst>
        </xdr:cNvPr>
        <xdr:cNvSpPr txBox="1"/>
      </xdr:nvSpPr>
      <xdr:spPr>
        <a:xfrm>
          <a:off x="406867" y="14154429"/>
          <a:ext cx="8044984" cy="27307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400">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ABEB-A25B-4CF5-8C54-4E5EAC953FE9}">
  <dimension ref="A1:A48"/>
  <sheetViews>
    <sheetView tabSelected="1" workbookViewId="0"/>
  </sheetViews>
  <sheetFormatPr defaultRowHeight="15" x14ac:dyDescent="0.25"/>
  <sheetData>
    <row r="1" ht="23.45" customHeight="1" x14ac:dyDescent="0.25"/>
    <row r="44" ht="20.100000000000001" customHeight="1" x14ac:dyDescent="0.25"/>
    <row r="45" ht="26.1" customHeight="1" x14ac:dyDescent="0.25"/>
    <row r="46" ht="24.95" customHeight="1" x14ac:dyDescent="0.25"/>
    <row r="47" ht="22.5" customHeight="1" x14ac:dyDescent="0.25"/>
    <row r="48" ht="18.9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showGridLines="0" zoomScaleNormal="100" workbookViewId="0">
      <selection sqref="A1:L1"/>
    </sheetView>
  </sheetViews>
  <sheetFormatPr defaultRowHeight="15" x14ac:dyDescent="0.25"/>
  <cols>
    <col min="6" max="7" width="11.85546875" customWidth="1"/>
    <col min="8" max="8" width="15.85546875" customWidth="1"/>
    <col min="9" max="12" width="11.42578125" customWidth="1"/>
    <col min="13" max="13" width="43.42578125" customWidth="1"/>
  </cols>
  <sheetData>
    <row r="1" spans="1:13" ht="20.25" customHeight="1" x14ac:dyDescent="0.35">
      <c r="A1" s="62" t="s">
        <v>12</v>
      </c>
      <c r="B1" s="63"/>
      <c r="C1" s="63"/>
      <c r="D1" s="63"/>
      <c r="E1" s="63"/>
      <c r="F1" s="63"/>
      <c r="G1" s="63"/>
      <c r="H1" s="63"/>
      <c r="I1" s="63"/>
      <c r="J1" s="63"/>
      <c r="K1" s="63"/>
      <c r="L1" s="64"/>
    </row>
    <row r="2" spans="1:13" ht="35.25" customHeight="1" x14ac:dyDescent="0.25">
      <c r="A2" s="65" t="s">
        <v>17</v>
      </c>
      <c r="B2" s="66"/>
      <c r="C2" s="66"/>
      <c r="D2" s="66"/>
      <c r="E2" s="67"/>
      <c r="F2" s="78" t="s">
        <v>18</v>
      </c>
      <c r="G2" s="79"/>
      <c r="H2" s="79"/>
      <c r="I2" s="79"/>
      <c r="J2" s="79"/>
      <c r="K2" s="79"/>
      <c r="L2" s="80"/>
    </row>
    <row r="3" spans="1:13" ht="35.25" customHeight="1" x14ac:dyDescent="0.25">
      <c r="A3" s="65" t="s">
        <v>0</v>
      </c>
      <c r="B3" s="66"/>
      <c r="C3" s="67"/>
      <c r="D3" s="71" t="s">
        <v>8</v>
      </c>
      <c r="E3" s="66"/>
      <c r="F3" s="67"/>
      <c r="G3" s="71" t="s">
        <v>9</v>
      </c>
      <c r="H3" s="66"/>
      <c r="I3" s="66"/>
      <c r="J3" s="66"/>
      <c r="K3" s="66"/>
      <c r="L3" s="72"/>
    </row>
    <row r="4" spans="1:13" ht="35.25" customHeight="1" x14ac:dyDescent="0.25">
      <c r="A4" s="65" t="s">
        <v>11</v>
      </c>
      <c r="B4" s="66"/>
      <c r="C4" s="67"/>
      <c r="D4" s="71" t="s">
        <v>10</v>
      </c>
      <c r="E4" s="66"/>
      <c r="F4" s="67"/>
      <c r="G4" s="71" t="s">
        <v>76</v>
      </c>
      <c r="H4" s="66"/>
      <c r="I4" s="66"/>
      <c r="J4" s="66"/>
      <c r="K4" s="66"/>
      <c r="L4" s="72"/>
    </row>
    <row r="5" spans="1:13" ht="27" customHeight="1" x14ac:dyDescent="0.25">
      <c r="A5" s="37" t="s">
        <v>77</v>
      </c>
      <c r="B5" s="38"/>
      <c r="C5" s="38"/>
      <c r="D5" s="38"/>
      <c r="E5" s="38"/>
      <c r="F5" s="38"/>
      <c r="G5" s="38"/>
      <c r="H5" s="38"/>
      <c r="I5" s="38"/>
      <c r="J5" s="38"/>
      <c r="K5" s="38"/>
      <c r="L5" s="39"/>
    </row>
    <row r="6" spans="1:13" ht="3.75" customHeight="1" thickBot="1" x14ac:dyDescent="0.3">
      <c r="A6" s="75"/>
      <c r="B6" s="76"/>
      <c r="C6" s="76"/>
      <c r="D6" s="76"/>
      <c r="E6" s="76"/>
      <c r="F6" s="76"/>
      <c r="G6" s="76"/>
      <c r="H6" s="76"/>
      <c r="I6" s="76"/>
      <c r="J6" s="76"/>
      <c r="K6" s="76"/>
      <c r="L6" s="77"/>
    </row>
    <row r="7" spans="1:13" ht="32.25" customHeight="1" x14ac:dyDescent="0.25">
      <c r="A7" s="73" t="s">
        <v>1</v>
      </c>
      <c r="B7" s="74"/>
      <c r="C7" s="74"/>
      <c r="D7" s="74"/>
      <c r="E7" s="74"/>
      <c r="F7" s="74"/>
      <c r="G7" s="74"/>
      <c r="H7" s="5" t="s">
        <v>13</v>
      </c>
      <c r="I7" s="2" t="s">
        <v>14</v>
      </c>
      <c r="J7" s="2" t="s">
        <v>15</v>
      </c>
      <c r="K7" s="3" t="s">
        <v>16</v>
      </c>
      <c r="L7" s="4" t="s">
        <v>2</v>
      </c>
    </row>
    <row r="8" spans="1:13" s="12" customFormat="1" ht="39.75" customHeight="1" x14ac:dyDescent="0.25">
      <c r="A8" s="60" t="s">
        <v>78</v>
      </c>
      <c r="B8" s="61"/>
      <c r="C8" s="61"/>
      <c r="D8" s="61"/>
      <c r="E8" s="61"/>
      <c r="F8" s="61"/>
      <c r="G8" s="61"/>
      <c r="H8" s="8">
        <v>0.8</v>
      </c>
      <c r="I8" s="13">
        <f>'Audit Tool'!AO5</f>
        <v>0</v>
      </c>
      <c r="J8" s="13">
        <f>'Audit Tool'!AO5</f>
        <v>0</v>
      </c>
      <c r="K8" s="14" t="e">
        <f>J8/I8</f>
        <v>#DIV/0!</v>
      </c>
      <c r="L8" s="15" t="e" cm="1">
        <f t="array" ref="L8">_xlfn.IFS(J8/I8&gt;=H8,"5",J8/I8&gt;=70%,"3",70%&gt;J8/I8,"0")</f>
        <v>#DIV/0!</v>
      </c>
    </row>
    <row r="9" spans="1:13" s="12" customFormat="1" ht="39.75" customHeight="1" x14ac:dyDescent="0.25">
      <c r="A9" s="60" t="s">
        <v>19</v>
      </c>
      <c r="B9" s="61"/>
      <c r="C9" s="61"/>
      <c r="D9" s="61"/>
      <c r="E9" s="61"/>
      <c r="F9" s="61"/>
      <c r="G9" s="61"/>
      <c r="H9" s="8">
        <v>0.8</v>
      </c>
      <c r="I9" s="13">
        <f>'Audit Tool'!AO6</f>
        <v>0</v>
      </c>
      <c r="J9" s="34">
        <f>'Audit Tool'!AO6</f>
        <v>0</v>
      </c>
      <c r="K9" s="14" t="e">
        <f t="shared" ref="K9:K25" si="0">J9/I9</f>
        <v>#DIV/0!</v>
      </c>
      <c r="L9" s="15" t="e" cm="1">
        <f t="array" ref="L9">_xlfn.IFS(J9/I9&gt;=H9,"5",J9/I9&gt;=70%,"3",70%&gt;J9/I9,"0")</f>
        <v>#DIV/0!</v>
      </c>
    </row>
    <row r="10" spans="1:13" s="12" customFormat="1" ht="39.75" customHeight="1" x14ac:dyDescent="0.25">
      <c r="A10" s="60" t="s">
        <v>34</v>
      </c>
      <c r="B10" s="61"/>
      <c r="C10" s="61"/>
      <c r="D10" s="61"/>
      <c r="E10" s="61"/>
      <c r="F10" s="61"/>
      <c r="G10" s="61"/>
      <c r="H10" s="8">
        <v>0.8</v>
      </c>
      <c r="I10" s="13">
        <f>'Audit Tool'!AO7</f>
        <v>0</v>
      </c>
      <c r="J10" s="13">
        <f>'Audit Tool'!AO7</f>
        <v>0</v>
      </c>
      <c r="K10" s="14" t="e">
        <f t="shared" si="0"/>
        <v>#DIV/0!</v>
      </c>
      <c r="L10" s="15" t="e" cm="1">
        <f t="array" ref="L10">_xlfn.IFS(J10/I10&gt;=H10,"10",J10/I10&gt;=70%,"5",70%&gt;J10/I10,"0")</f>
        <v>#DIV/0!</v>
      </c>
      <c r="M10" s="20"/>
    </row>
    <row r="11" spans="1:13" s="12" customFormat="1" ht="39.75" customHeight="1" x14ac:dyDescent="0.25">
      <c r="A11" s="60" t="s">
        <v>35</v>
      </c>
      <c r="B11" s="61"/>
      <c r="C11" s="61"/>
      <c r="D11" s="61"/>
      <c r="E11" s="61"/>
      <c r="F11" s="61"/>
      <c r="G11" s="61"/>
      <c r="H11" s="8">
        <v>0.8</v>
      </c>
      <c r="I11" s="13">
        <f>'Audit Tool'!AO8</f>
        <v>0</v>
      </c>
      <c r="J11" s="13">
        <f>'Audit Tool'!AO8</f>
        <v>0</v>
      </c>
      <c r="K11" s="14" t="e">
        <f t="shared" si="0"/>
        <v>#DIV/0!</v>
      </c>
      <c r="L11" s="15" t="e" cm="1">
        <f t="array" ref="L11">_xlfn.IFS(J11/I11&gt;=H11,"10",J11/I11&gt;=70%,"5",70%&gt;J11/I11,"0")</f>
        <v>#DIV/0!</v>
      </c>
      <c r="M11" s="20"/>
    </row>
    <row r="12" spans="1:13" s="12" customFormat="1" ht="39.75" customHeight="1" x14ac:dyDescent="0.25">
      <c r="A12" s="60" t="s">
        <v>79</v>
      </c>
      <c r="B12" s="61"/>
      <c r="C12" s="61"/>
      <c r="D12" s="61"/>
      <c r="E12" s="61"/>
      <c r="F12" s="61"/>
      <c r="G12" s="61"/>
      <c r="H12" s="8">
        <v>0.8</v>
      </c>
      <c r="I12" s="13">
        <f>'Audit Tool'!AO9</f>
        <v>0</v>
      </c>
      <c r="J12" s="13">
        <f>'Audit Tool'!AO9</f>
        <v>0</v>
      </c>
      <c r="K12" s="14" t="e">
        <f t="shared" si="0"/>
        <v>#DIV/0!</v>
      </c>
      <c r="L12" s="15" t="e" cm="1">
        <f t="array" ref="L12">_xlfn.IFS(J12/I12&gt;=H12,"5",J12/I12&gt;=70%,"3",70%&gt;J12/I12,"0")</f>
        <v>#DIV/0!</v>
      </c>
    </row>
    <row r="13" spans="1:13" s="12" customFormat="1" ht="39.75" customHeight="1" x14ac:dyDescent="0.25">
      <c r="A13" s="60" t="s">
        <v>22</v>
      </c>
      <c r="B13" s="61"/>
      <c r="C13" s="61"/>
      <c r="D13" s="61"/>
      <c r="E13" s="61"/>
      <c r="F13" s="61"/>
      <c r="G13" s="61"/>
      <c r="H13" s="8">
        <v>0.8</v>
      </c>
      <c r="I13" s="13">
        <f>'Audit Tool'!AO10</f>
        <v>0</v>
      </c>
      <c r="J13" s="13">
        <f>'Audit Tool'!AO10</f>
        <v>0</v>
      </c>
      <c r="K13" s="14" t="e">
        <f t="shared" si="0"/>
        <v>#DIV/0!</v>
      </c>
      <c r="L13" s="15" t="e" cm="1">
        <f t="array" ref="L13">_xlfn.IFS(J13/I13&gt;=H13,"5",J13/I13&gt;=70%,"3",70%&gt;J13/I13,"0")</f>
        <v>#DIV/0!</v>
      </c>
    </row>
    <row r="14" spans="1:13" s="12" customFormat="1" ht="39.75" customHeight="1" x14ac:dyDescent="0.25">
      <c r="A14" s="57" t="s">
        <v>28</v>
      </c>
      <c r="B14" s="58"/>
      <c r="C14" s="58"/>
      <c r="D14" s="58"/>
      <c r="E14" s="58"/>
      <c r="F14" s="58"/>
      <c r="G14" s="59"/>
      <c r="H14" s="10">
        <v>0.8</v>
      </c>
      <c r="I14" s="13">
        <f>'Audit Tool'!AO11</f>
        <v>0</v>
      </c>
      <c r="J14" s="13">
        <f>'Audit Tool'!AO11</f>
        <v>0</v>
      </c>
      <c r="K14" s="14" t="e">
        <f t="shared" si="0"/>
        <v>#DIV/0!</v>
      </c>
      <c r="L14" s="15" t="e" cm="1">
        <f t="array" ref="L14">_xlfn.IFS(J14/I14&gt;=H14,"5",J14/I14&gt;=70%,"3",70%&gt;J14/I14,"0")</f>
        <v>#DIV/0!</v>
      </c>
    </row>
    <row r="15" spans="1:13" s="12" customFormat="1" ht="26.45" customHeight="1" x14ac:dyDescent="0.25">
      <c r="A15" s="60" t="s">
        <v>20</v>
      </c>
      <c r="B15" s="61"/>
      <c r="C15" s="61"/>
      <c r="D15" s="61"/>
      <c r="E15" s="61"/>
      <c r="F15" s="61"/>
      <c r="G15" s="61"/>
      <c r="H15" s="8">
        <v>0.8</v>
      </c>
      <c r="I15" s="13">
        <f>'Audit Tool'!AO12</f>
        <v>0</v>
      </c>
      <c r="J15" s="13">
        <f>'Audit Tool'!AO12</f>
        <v>0</v>
      </c>
      <c r="K15" s="14" t="e">
        <f t="shared" si="0"/>
        <v>#DIV/0!</v>
      </c>
      <c r="L15" s="15" t="e" cm="1">
        <f t="array" ref="L15">_xlfn.IFS(J15/I15&gt;=H15,"5",J15/I15&gt;=70%,"3",70%&gt;J15/I15,"0")</f>
        <v>#DIV/0!</v>
      </c>
    </row>
    <row r="16" spans="1:13" s="12" customFormat="1" ht="39.75" customHeight="1" x14ac:dyDescent="0.25">
      <c r="A16" s="60" t="s">
        <v>29</v>
      </c>
      <c r="B16" s="61"/>
      <c r="C16" s="61"/>
      <c r="D16" s="61"/>
      <c r="E16" s="61"/>
      <c r="F16" s="61"/>
      <c r="G16" s="61"/>
      <c r="H16" s="8">
        <v>0.8</v>
      </c>
      <c r="I16" s="13">
        <f>'Audit Tool'!AO13</f>
        <v>0</v>
      </c>
      <c r="J16" s="13">
        <f>'Audit Tool'!AO13</f>
        <v>0</v>
      </c>
      <c r="K16" s="14" t="e">
        <f t="shared" si="0"/>
        <v>#DIV/0!</v>
      </c>
      <c r="L16" s="15" t="e" cm="1">
        <f t="array" ref="L16">_xlfn.IFS(J16/I16&gt;=H16,"5",J16/I16&gt;=70%,"3",70%&gt;J16/I16,"0")</f>
        <v>#DIV/0!</v>
      </c>
    </row>
    <row r="17" spans="1:13" s="12" customFormat="1" ht="39.75" customHeight="1" x14ac:dyDescent="0.25">
      <c r="A17" s="57" t="s">
        <v>21</v>
      </c>
      <c r="B17" s="58"/>
      <c r="C17" s="58"/>
      <c r="D17" s="58"/>
      <c r="E17" s="58"/>
      <c r="F17" s="58"/>
      <c r="G17" s="59"/>
      <c r="H17" s="9">
        <v>0.8</v>
      </c>
      <c r="I17" s="13">
        <f>'Audit Tool'!AO14</f>
        <v>0</v>
      </c>
      <c r="J17" s="13">
        <f>'Audit Tool'!AO14</f>
        <v>0</v>
      </c>
      <c r="K17" s="14" t="e">
        <f t="shared" si="0"/>
        <v>#DIV/0!</v>
      </c>
      <c r="L17" s="15" t="e" cm="1">
        <f t="array" ref="L17">_xlfn.IFS(J17/I17&gt;=H17,"10",J17/I17&gt;=70%,"5",70%&gt;J17/I17,"0")</f>
        <v>#DIV/0!</v>
      </c>
      <c r="M17" s="20"/>
    </row>
    <row r="18" spans="1:13" s="12" customFormat="1" ht="39.75" customHeight="1" x14ac:dyDescent="0.25">
      <c r="A18" s="57" t="s">
        <v>80</v>
      </c>
      <c r="B18" s="58"/>
      <c r="C18" s="58"/>
      <c r="D18" s="58"/>
      <c r="E18" s="58"/>
      <c r="F18" s="58"/>
      <c r="G18" s="59"/>
      <c r="H18" s="9">
        <v>0.8</v>
      </c>
      <c r="I18" s="13">
        <f>'Audit Tool'!AO15</f>
        <v>0</v>
      </c>
      <c r="J18" s="13">
        <f>'Audit Tool'!AO15</f>
        <v>0</v>
      </c>
      <c r="K18" s="14" t="e">
        <f t="shared" si="0"/>
        <v>#DIV/0!</v>
      </c>
      <c r="L18" s="15" t="e" cm="1">
        <f t="array" ref="L18">_xlfn.IFS(J18/I18&gt;=H18,"10",J18/I18&gt;=70%,"5",70%&gt;J18/I18,"0")</f>
        <v>#DIV/0!</v>
      </c>
      <c r="M18" s="20"/>
    </row>
    <row r="19" spans="1:13" s="12" customFormat="1" ht="39.75" customHeight="1" x14ac:dyDescent="0.25">
      <c r="A19" s="81" t="s">
        <v>81</v>
      </c>
      <c r="B19" s="82"/>
      <c r="C19" s="82"/>
      <c r="D19" s="82"/>
      <c r="E19" s="82"/>
      <c r="F19" s="82"/>
      <c r="G19" s="83"/>
      <c r="H19" s="9">
        <v>0.8</v>
      </c>
      <c r="I19" s="13">
        <f>'Audit Tool'!AO16</f>
        <v>0</v>
      </c>
      <c r="J19" s="13">
        <f>'Audit Tool'!AO16</f>
        <v>0</v>
      </c>
      <c r="K19" s="14" t="e">
        <f t="shared" si="0"/>
        <v>#DIV/0!</v>
      </c>
      <c r="L19" s="15" t="e" cm="1">
        <f t="array" ref="L19">_xlfn.IFS(J19/I19&gt;=H19,"10",J19/I19&gt;=70%,"5",70%&gt;J19/I19,"0")</f>
        <v>#DIV/0!</v>
      </c>
      <c r="M19" s="20"/>
    </row>
    <row r="20" spans="1:13" s="12" customFormat="1" ht="39.75" customHeight="1" x14ac:dyDescent="0.25">
      <c r="A20" s="57" t="s">
        <v>82</v>
      </c>
      <c r="B20" s="58"/>
      <c r="C20" s="58"/>
      <c r="D20" s="58"/>
      <c r="E20" s="58"/>
      <c r="F20" s="58"/>
      <c r="G20" s="59"/>
      <c r="H20" s="9">
        <v>0.8</v>
      </c>
      <c r="I20" s="13">
        <f>'Audit Tool'!AO17</f>
        <v>0</v>
      </c>
      <c r="J20" s="13">
        <f>'Audit Tool'!AO17</f>
        <v>0</v>
      </c>
      <c r="K20" s="14" t="e">
        <f t="shared" si="0"/>
        <v>#DIV/0!</v>
      </c>
      <c r="L20" s="15" t="e" cm="1">
        <f t="array" ref="L20">_xlfn.IFS(J20/I20&gt;=H20,"5",J20/I20&gt;=70%,"3",70%&gt;J20/I20,"0")</f>
        <v>#DIV/0!</v>
      </c>
      <c r="M20" s="20"/>
    </row>
    <row r="21" spans="1:13" s="12" customFormat="1" ht="39.75" customHeight="1" x14ac:dyDescent="0.25">
      <c r="A21" s="57" t="s">
        <v>23</v>
      </c>
      <c r="B21" s="58"/>
      <c r="C21" s="58"/>
      <c r="D21" s="58"/>
      <c r="E21" s="58"/>
      <c r="F21" s="58"/>
      <c r="G21" s="59"/>
      <c r="H21" s="9">
        <v>0.8</v>
      </c>
      <c r="I21" s="13">
        <f>'Audit Tool'!AO18</f>
        <v>0</v>
      </c>
      <c r="J21" s="13">
        <f>'Audit Tool'!AO18</f>
        <v>0</v>
      </c>
      <c r="K21" s="14" t="e">
        <f t="shared" si="0"/>
        <v>#DIV/0!</v>
      </c>
      <c r="L21" s="15" t="e" cm="1">
        <f t="array" ref="L21">_xlfn.IFS(J21/I21&gt;=H21,"10",J21/I21&gt;=70%,"5",70%&gt;J21/I21,"0")</f>
        <v>#DIV/0!</v>
      </c>
      <c r="M21" s="20"/>
    </row>
    <row r="22" spans="1:13" s="12" customFormat="1" ht="53.45" customHeight="1" x14ac:dyDescent="0.25">
      <c r="A22" s="57" t="s">
        <v>30</v>
      </c>
      <c r="B22" s="58"/>
      <c r="C22" s="58"/>
      <c r="D22" s="58"/>
      <c r="E22" s="58"/>
      <c r="F22" s="58"/>
      <c r="G22" s="59"/>
      <c r="H22" s="9">
        <v>0.8</v>
      </c>
      <c r="I22" s="13">
        <f>'Audit Tool'!AO19</f>
        <v>0</v>
      </c>
      <c r="J22" s="13">
        <f>'Audit Tool'!AO19</f>
        <v>0</v>
      </c>
      <c r="K22" s="14" t="e">
        <f t="shared" si="0"/>
        <v>#DIV/0!</v>
      </c>
      <c r="L22" s="15" t="e" cm="1">
        <f t="array" ref="L22">_xlfn.IFS(J22/I22&gt;=H22,"5",J22/I22&gt;=70%,"3",70%&gt;J22/I22,"0")</f>
        <v>#DIV/0!</v>
      </c>
      <c r="M22" s="20"/>
    </row>
    <row r="23" spans="1:13" s="12" customFormat="1" ht="39.75" customHeight="1" x14ac:dyDescent="0.25">
      <c r="A23" s="57" t="s">
        <v>83</v>
      </c>
      <c r="B23" s="58"/>
      <c r="C23" s="58"/>
      <c r="D23" s="58"/>
      <c r="E23" s="58"/>
      <c r="F23" s="58"/>
      <c r="G23" s="59"/>
      <c r="H23" s="9">
        <v>0.8</v>
      </c>
      <c r="I23" s="13">
        <f>'Audit Tool'!AO20</f>
        <v>0</v>
      </c>
      <c r="J23" s="13">
        <f>'Audit Tool'!AO20</f>
        <v>0</v>
      </c>
      <c r="K23" s="14" t="e">
        <f t="shared" si="0"/>
        <v>#DIV/0!</v>
      </c>
      <c r="L23" s="15" t="e" cm="1">
        <f t="array" ref="L23">_xlfn.IFS(J23/I23&gt;=H23,"5",J23/I23&gt;=70%,"3",70%&gt;J23/I23,"0")</f>
        <v>#DIV/0!</v>
      </c>
      <c r="M23" s="20"/>
    </row>
    <row r="24" spans="1:13" s="12" customFormat="1" ht="39.75" customHeight="1" x14ac:dyDescent="0.25">
      <c r="A24" s="18" t="s">
        <v>25</v>
      </c>
      <c r="B24" s="16"/>
      <c r="C24" s="16"/>
      <c r="D24" s="16"/>
      <c r="E24" s="16"/>
      <c r="F24" s="16"/>
      <c r="G24" s="17"/>
      <c r="H24" s="9">
        <v>0.8</v>
      </c>
      <c r="I24" s="13">
        <f>'Audit Tool'!AO21</f>
        <v>0</v>
      </c>
      <c r="J24" s="13">
        <f>'Audit Tool'!AO21</f>
        <v>0</v>
      </c>
      <c r="K24" s="14" t="e">
        <f t="shared" si="0"/>
        <v>#DIV/0!</v>
      </c>
      <c r="L24" s="15" t="e" cm="1">
        <f t="array" ref="L24">_xlfn.IFS(J24/I24&gt;=H24,"5",J24/I24&gt;=70%,"3",70%&gt;J24/I24,"0")</f>
        <v>#DIV/0!</v>
      </c>
      <c r="M24" s="20"/>
    </row>
    <row r="25" spans="1:13" s="12" customFormat="1" ht="39.75" customHeight="1" thickBot="1" x14ac:dyDescent="0.3">
      <c r="A25" s="57" t="s">
        <v>33</v>
      </c>
      <c r="B25" s="58"/>
      <c r="C25" s="58"/>
      <c r="D25" s="58"/>
      <c r="E25" s="58"/>
      <c r="F25" s="58"/>
      <c r="G25" s="59"/>
      <c r="H25" s="9">
        <v>0.8</v>
      </c>
      <c r="I25" s="13">
        <f>'Audit Tool'!AO22</f>
        <v>0</v>
      </c>
      <c r="J25" s="34">
        <f>'Audit Tool'!AO22</f>
        <v>0</v>
      </c>
      <c r="K25" s="14" t="e">
        <f t="shared" si="0"/>
        <v>#DIV/0!</v>
      </c>
      <c r="L25" s="15" t="e" cm="1">
        <f t="array" ref="L25">_xlfn.IFS(J25/I25&gt;=H25,"10",J25/I25&gt;=70%,"5",70%&gt;J25/I25,"0")</f>
        <v>#DIV/0!</v>
      </c>
      <c r="M25" s="20"/>
    </row>
    <row r="26" spans="1:13" ht="24.75" customHeight="1" thickBot="1" x14ac:dyDescent="0.3">
      <c r="A26" s="46" t="s">
        <v>3</v>
      </c>
      <c r="B26" s="47"/>
      <c r="C26" s="47"/>
      <c r="D26" s="47"/>
      <c r="E26" s="47"/>
      <c r="F26" s="47"/>
      <c r="G26" s="47"/>
      <c r="H26" s="6"/>
      <c r="I26" s="11"/>
      <c r="J26" s="33"/>
      <c r="K26" s="11"/>
      <c r="L26" s="1" t="e">
        <f>SUM(L11+L8+L9+L10+L12+L13+L14+L15+L16+L17+L20+L21+L22+L23+L25)</f>
        <v>#DIV/0!</v>
      </c>
    </row>
    <row r="27" spans="1:13" ht="3.75" customHeight="1" thickBot="1" x14ac:dyDescent="0.3">
      <c r="A27" s="54"/>
      <c r="B27" s="55"/>
      <c r="C27" s="55"/>
      <c r="D27" s="55"/>
      <c r="E27" s="55"/>
      <c r="F27" s="55"/>
      <c r="G27" s="55"/>
      <c r="H27" s="55"/>
      <c r="I27" s="55"/>
      <c r="J27" s="55"/>
      <c r="K27" s="55"/>
      <c r="L27" s="56"/>
    </row>
    <row r="28" spans="1:13" ht="37.5" customHeight="1" thickBot="1" x14ac:dyDescent="0.3">
      <c r="A28" s="48" t="s">
        <v>4</v>
      </c>
      <c r="B28" s="49"/>
      <c r="C28" s="49"/>
      <c r="D28" s="49"/>
      <c r="E28" s="49"/>
      <c r="F28" s="49"/>
      <c r="G28" s="50"/>
      <c r="H28" s="7"/>
      <c r="I28" s="48" t="s">
        <v>0</v>
      </c>
      <c r="J28" s="49"/>
      <c r="K28" s="49"/>
      <c r="L28" s="50"/>
    </row>
    <row r="29" spans="1:13" ht="18" customHeight="1" thickBot="1" x14ac:dyDescent="0.3">
      <c r="A29" s="51" t="s">
        <v>5</v>
      </c>
      <c r="B29" s="52"/>
      <c r="C29" s="52"/>
      <c r="D29" s="52"/>
      <c r="E29" s="52"/>
      <c r="F29" s="52"/>
      <c r="G29" s="52"/>
      <c r="H29" s="52"/>
      <c r="I29" s="52"/>
      <c r="J29" s="52"/>
      <c r="K29" s="52"/>
      <c r="L29" s="53"/>
    </row>
    <row r="30" spans="1:13" ht="37.5" customHeight="1" thickBot="1" x14ac:dyDescent="0.3">
      <c r="A30" s="48" t="s">
        <v>6</v>
      </c>
      <c r="B30" s="49"/>
      <c r="C30" s="49"/>
      <c r="D30" s="49"/>
      <c r="E30" s="49"/>
      <c r="F30" s="49"/>
      <c r="G30" s="50"/>
      <c r="H30" s="7"/>
      <c r="I30" s="48" t="s">
        <v>0</v>
      </c>
      <c r="J30" s="49"/>
      <c r="K30" s="49"/>
      <c r="L30" s="50"/>
    </row>
    <row r="31" spans="1:13" ht="3.75" customHeight="1" thickBot="1" x14ac:dyDescent="0.3">
      <c r="A31" s="68"/>
      <c r="B31" s="69"/>
      <c r="C31" s="69"/>
      <c r="D31" s="69"/>
      <c r="E31" s="69"/>
      <c r="F31" s="69"/>
      <c r="G31" s="69"/>
      <c r="H31" s="69"/>
      <c r="I31" s="69"/>
      <c r="J31" s="69"/>
      <c r="K31" s="69"/>
      <c r="L31" s="70"/>
    </row>
    <row r="32" spans="1:13" ht="8.25" customHeight="1" x14ac:dyDescent="0.25">
      <c r="A32" s="40" t="s">
        <v>7</v>
      </c>
      <c r="B32" s="41"/>
      <c r="C32" s="41"/>
      <c r="D32" s="41"/>
      <c r="E32" s="41"/>
      <c r="F32" s="41"/>
      <c r="G32" s="41"/>
      <c r="H32" s="41"/>
      <c r="I32" s="41"/>
      <c r="J32" s="41"/>
      <c r="K32" s="41"/>
      <c r="L32" s="42"/>
    </row>
    <row r="33" spans="1:12" ht="12" customHeight="1" thickBot="1" x14ac:dyDescent="0.3">
      <c r="A33" s="43"/>
      <c r="B33" s="44"/>
      <c r="C33" s="44"/>
      <c r="D33" s="44"/>
      <c r="E33" s="44"/>
      <c r="F33" s="44"/>
      <c r="G33" s="44"/>
      <c r="H33" s="44"/>
      <c r="I33" s="44"/>
      <c r="J33" s="44"/>
      <c r="K33" s="44"/>
      <c r="L33" s="45"/>
    </row>
  </sheetData>
  <mergeCells count="38">
    <mergeCell ref="A19:G19"/>
    <mergeCell ref="A12:G12"/>
    <mergeCell ref="A8:G8"/>
    <mergeCell ref="A9:G9"/>
    <mergeCell ref="A10:G10"/>
    <mergeCell ref="A18:G18"/>
    <mergeCell ref="A1:L1"/>
    <mergeCell ref="A2:E2"/>
    <mergeCell ref="A31:L31"/>
    <mergeCell ref="A3:C3"/>
    <mergeCell ref="D3:F3"/>
    <mergeCell ref="G3:L3"/>
    <mergeCell ref="A7:G7"/>
    <mergeCell ref="A11:G11"/>
    <mergeCell ref="A6:L6"/>
    <mergeCell ref="A4:C4"/>
    <mergeCell ref="D4:F4"/>
    <mergeCell ref="G4:L4"/>
    <mergeCell ref="A17:G17"/>
    <mergeCell ref="A23:G23"/>
    <mergeCell ref="F2:L2"/>
    <mergeCell ref="A25:G25"/>
    <mergeCell ref="A5:L5"/>
    <mergeCell ref="A32:L33"/>
    <mergeCell ref="A26:G26"/>
    <mergeCell ref="A28:G28"/>
    <mergeCell ref="I28:L28"/>
    <mergeCell ref="A30:G30"/>
    <mergeCell ref="I30:L30"/>
    <mergeCell ref="A29:L29"/>
    <mergeCell ref="A27:L27"/>
    <mergeCell ref="A22:G22"/>
    <mergeCell ref="A21:G21"/>
    <mergeCell ref="A20:G20"/>
    <mergeCell ref="A13:G13"/>
    <mergeCell ref="A14:G14"/>
    <mergeCell ref="A15:G15"/>
    <mergeCell ref="A16:G16"/>
  </mergeCells>
  <pageMargins left="0.25" right="0.25" top="0.25" bottom="0.25" header="0.3" footer="0.3"/>
  <pageSetup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0967-DC61-48DF-859D-204178B06EB5}">
  <dimension ref="A1:AO22"/>
  <sheetViews>
    <sheetView workbookViewId="0"/>
  </sheetViews>
  <sheetFormatPr defaultRowHeight="15" x14ac:dyDescent="0.25"/>
  <cols>
    <col min="7" max="7" width="103.85546875" customWidth="1"/>
    <col min="8" max="8" width="0.28515625" style="31" customWidth="1"/>
  </cols>
  <sheetData>
    <row r="1" spans="1:41" ht="14.45" customHeight="1" x14ac:dyDescent="0.25"/>
    <row r="2" spans="1:41" ht="14.45" customHeight="1" thickBot="1" x14ac:dyDescent="0.3">
      <c r="A2" s="84" t="s">
        <v>37</v>
      </c>
      <c r="B2" s="85"/>
      <c r="C2" s="85"/>
      <c r="D2" s="85"/>
      <c r="E2" s="85"/>
      <c r="F2" s="85"/>
      <c r="G2" s="85"/>
      <c r="H2" s="86"/>
      <c r="I2" s="21" t="s">
        <v>38</v>
      </c>
      <c r="J2" s="22" t="s">
        <v>39</v>
      </c>
      <c r="K2" s="22" t="s">
        <v>40</v>
      </c>
      <c r="L2" s="22" t="s">
        <v>41</v>
      </c>
      <c r="M2" s="22" t="s">
        <v>42</v>
      </c>
      <c r="N2" s="22" t="s">
        <v>43</v>
      </c>
      <c r="O2" s="22" t="s">
        <v>44</v>
      </c>
      <c r="P2" s="22" t="s">
        <v>45</v>
      </c>
      <c r="Q2" s="22" t="s">
        <v>46</v>
      </c>
      <c r="R2" s="22" t="s">
        <v>47</v>
      </c>
      <c r="S2" s="22" t="s">
        <v>48</v>
      </c>
      <c r="T2" s="22" t="s">
        <v>49</v>
      </c>
      <c r="U2" s="22" t="s">
        <v>50</v>
      </c>
      <c r="V2" s="22" t="s">
        <v>51</v>
      </c>
      <c r="W2" s="22" t="s">
        <v>52</v>
      </c>
      <c r="X2" s="22" t="s">
        <v>53</v>
      </c>
      <c r="Y2" s="22" t="s">
        <v>54</v>
      </c>
      <c r="Z2" s="22" t="s">
        <v>55</v>
      </c>
      <c r="AA2" s="22" t="s">
        <v>56</v>
      </c>
      <c r="AB2" s="22" t="s">
        <v>57</v>
      </c>
      <c r="AC2" s="22" t="s">
        <v>58</v>
      </c>
      <c r="AD2" s="22" t="s">
        <v>59</v>
      </c>
      <c r="AE2" s="22" t="s">
        <v>60</v>
      </c>
      <c r="AF2" s="22" t="s">
        <v>61</v>
      </c>
      <c r="AG2" s="22" t="s">
        <v>62</v>
      </c>
      <c r="AH2" s="22" t="s">
        <v>63</v>
      </c>
      <c r="AI2" s="22" t="s">
        <v>64</v>
      </c>
      <c r="AJ2" s="22" t="s">
        <v>65</v>
      </c>
      <c r="AK2" s="22" t="s">
        <v>66</v>
      </c>
      <c r="AL2" s="22" t="s">
        <v>67</v>
      </c>
      <c r="AM2" s="23" t="s">
        <v>68</v>
      </c>
      <c r="AN2" s="22" t="s">
        <v>69</v>
      </c>
      <c r="AO2" s="22" t="s">
        <v>70</v>
      </c>
    </row>
    <row r="3" spans="1:41" ht="14.45" customHeight="1" x14ac:dyDescent="0.25">
      <c r="A3" s="87" t="s">
        <v>72</v>
      </c>
      <c r="B3" s="88"/>
      <c r="C3" s="88"/>
      <c r="D3" s="88"/>
      <c r="E3" s="88"/>
      <c r="F3" s="88"/>
      <c r="G3" s="88"/>
      <c r="H3" s="88"/>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row>
    <row r="4" spans="1:41" ht="45.95" customHeight="1" thickBot="1" x14ac:dyDescent="0.3">
      <c r="A4" s="89" t="s">
        <v>71</v>
      </c>
      <c r="B4" s="90"/>
      <c r="C4" s="90"/>
      <c r="D4" s="90"/>
      <c r="E4" s="90"/>
      <c r="F4" s="90"/>
      <c r="G4" s="90"/>
      <c r="H4" s="91"/>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6"/>
      <c r="AN4" s="26"/>
      <c r="AO4" s="27"/>
    </row>
    <row r="5" spans="1:41" ht="14.45" customHeight="1" thickBot="1" x14ac:dyDescent="0.3">
      <c r="A5" s="60" t="s">
        <v>26</v>
      </c>
      <c r="B5" s="61"/>
      <c r="C5" s="61"/>
      <c r="D5" s="61"/>
      <c r="E5" s="61"/>
      <c r="F5" s="61"/>
      <c r="G5" s="9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2" t="e">
        <f>COUNTIF(I5:AL5,"Met")/(COUNTIF(H5:AL5,"Met")+COUNTIF(H5:AL5,"Not Met"))</f>
        <v>#DIV/0!</v>
      </c>
      <c r="AN5" s="29">
        <f>(COUNTIF(H5:AL5,"Met")+COUNTIF(H5:AL5,"Not Met"))</f>
        <v>0</v>
      </c>
      <c r="AO5" s="28">
        <f>COUNTIF(H5:AL5,"Met")</f>
        <v>0</v>
      </c>
    </row>
    <row r="6" spans="1:41" ht="14.45" customHeight="1" thickBot="1" x14ac:dyDescent="0.3">
      <c r="A6" s="60" t="s">
        <v>19</v>
      </c>
      <c r="B6" s="61"/>
      <c r="C6" s="61"/>
      <c r="D6" s="61"/>
      <c r="E6" s="61"/>
      <c r="F6" s="61"/>
      <c r="G6" s="92"/>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2" t="e">
        <f t="shared" ref="AM6:AM22" si="0">COUNTIF(I6:AL6,"Met")/(COUNTIF(H6:AL6,"Met")+COUNTIF(H6:AL6,"Not Met"))</f>
        <v>#DIV/0!</v>
      </c>
      <c r="AN6" s="29">
        <f t="shared" ref="AN6:AN22" si="1">(COUNTIF(H6:AL6,"Met")+COUNTIF(H6:AL6,"Not Met"))</f>
        <v>0</v>
      </c>
      <c r="AO6" s="28">
        <f t="shared" ref="AO6:AO22" si="2">COUNTIF(H6:AL6,"Met")</f>
        <v>0</v>
      </c>
    </row>
    <row r="7" spans="1:41" ht="14.45" customHeight="1" thickBot="1" x14ac:dyDescent="0.3">
      <c r="A7" s="60" t="s">
        <v>34</v>
      </c>
      <c r="B7" s="61"/>
      <c r="C7" s="61"/>
      <c r="D7" s="61"/>
      <c r="E7" s="61"/>
      <c r="F7" s="61"/>
      <c r="G7" s="92"/>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2" t="e">
        <f t="shared" si="0"/>
        <v>#DIV/0!</v>
      </c>
      <c r="AN7" s="29">
        <f t="shared" si="1"/>
        <v>0</v>
      </c>
      <c r="AO7" s="28">
        <f t="shared" si="2"/>
        <v>0</v>
      </c>
    </row>
    <row r="8" spans="1:41" ht="14.45" customHeight="1" thickBot="1" x14ac:dyDescent="0.3">
      <c r="A8" s="60" t="s">
        <v>35</v>
      </c>
      <c r="B8" s="61"/>
      <c r="C8" s="61"/>
      <c r="D8" s="61"/>
      <c r="E8" s="61"/>
      <c r="F8" s="61"/>
      <c r="G8" s="92"/>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2" t="e">
        <f t="shared" si="0"/>
        <v>#DIV/0!</v>
      </c>
      <c r="AN8" s="29">
        <f t="shared" si="1"/>
        <v>0</v>
      </c>
      <c r="AO8" s="28">
        <f t="shared" si="2"/>
        <v>0</v>
      </c>
    </row>
    <row r="9" spans="1:41" ht="14.45" customHeight="1" thickBot="1" x14ac:dyDescent="0.3">
      <c r="A9" s="60" t="s">
        <v>27</v>
      </c>
      <c r="B9" s="61"/>
      <c r="C9" s="61"/>
      <c r="D9" s="61"/>
      <c r="E9" s="61"/>
      <c r="F9" s="61"/>
      <c r="G9" s="92"/>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2" t="e">
        <f t="shared" si="0"/>
        <v>#DIV/0!</v>
      </c>
      <c r="AN9" s="29">
        <f t="shared" si="1"/>
        <v>0</v>
      </c>
      <c r="AO9" s="28">
        <f t="shared" si="2"/>
        <v>0</v>
      </c>
    </row>
    <row r="10" spans="1:41" ht="14.45" customHeight="1" thickBot="1" x14ac:dyDescent="0.3">
      <c r="A10" s="60" t="s">
        <v>22</v>
      </c>
      <c r="B10" s="61"/>
      <c r="C10" s="61"/>
      <c r="D10" s="61"/>
      <c r="E10" s="61"/>
      <c r="F10" s="61"/>
      <c r="G10" s="92"/>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2" t="e">
        <f t="shared" si="0"/>
        <v>#DIV/0!</v>
      </c>
      <c r="AN10" s="29">
        <f t="shared" si="1"/>
        <v>0</v>
      </c>
      <c r="AO10" s="28">
        <f t="shared" si="2"/>
        <v>0</v>
      </c>
    </row>
    <row r="11" spans="1:41" ht="14.45" customHeight="1" thickBot="1" x14ac:dyDescent="0.3">
      <c r="A11" s="57" t="s">
        <v>28</v>
      </c>
      <c r="B11" s="58"/>
      <c r="C11" s="58"/>
      <c r="D11" s="58"/>
      <c r="E11" s="58"/>
      <c r="F11" s="58"/>
      <c r="G11" s="5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2" t="e">
        <f t="shared" si="0"/>
        <v>#DIV/0!</v>
      </c>
      <c r="AN11" s="29">
        <f t="shared" si="1"/>
        <v>0</v>
      </c>
      <c r="AO11" s="28">
        <f t="shared" si="2"/>
        <v>0</v>
      </c>
    </row>
    <row r="12" spans="1:41" ht="14.45" customHeight="1" thickBot="1" x14ac:dyDescent="0.3">
      <c r="A12" s="60" t="s">
        <v>20</v>
      </c>
      <c r="B12" s="61"/>
      <c r="C12" s="61"/>
      <c r="D12" s="61"/>
      <c r="E12" s="61"/>
      <c r="F12" s="61"/>
      <c r="G12" s="92"/>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2" t="e">
        <f t="shared" si="0"/>
        <v>#DIV/0!</v>
      </c>
      <c r="AN12" s="29">
        <f t="shared" si="1"/>
        <v>0</v>
      </c>
      <c r="AO12" s="28">
        <f t="shared" si="2"/>
        <v>0</v>
      </c>
    </row>
    <row r="13" spans="1:41" ht="14.45" customHeight="1" thickBot="1" x14ac:dyDescent="0.3">
      <c r="A13" s="60" t="s">
        <v>29</v>
      </c>
      <c r="B13" s="61"/>
      <c r="C13" s="61"/>
      <c r="D13" s="61"/>
      <c r="E13" s="61"/>
      <c r="F13" s="61"/>
      <c r="G13" s="92"/>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2" t="e">
        <f t="shared" si="0"/>
        <v>#DIV/0!</v>
      </c>
      <c r="AN13" s="29">
        <f t="shared" si="1"/>
        <v>0</v>
      </c>
      <c r="AO13" s="28">
        <f t="shared" si="2"/>
        <v>0</v>
      </c>
    </row>
    <row r="14" spans="1:41" ht="14.45" customHeight="1" thickBot="1" x14ac:dyDescent="0.3">
      <c r="A14" s="57" t="s">
        <v>21</v>
      </c>
      <c r="B14" s="58"/>
      <c r="C14" s="58"/>
      <c r="D14" s="58"/>
      <c r="E14" s="58"/>
      <c r="F14" s="58"/>
      <c r="G14" s="58"/>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2" t="e">
        <f t="shared" si="0"/>
        <v>#DIV/0!</v>
      </c>
      <c r="AN14" s="29">
        <f t="shared" si="1"/>
        <v>0</v>
      </c>
      <c r="AO14" s="28">
        <f t="shared" si="2"/>
        <v>0</v>
      </c>
    </row>
    <row r="15" spans="1:41" ht="14.45" customHeight="1" thickBot="1" x14ac:dyDescent="0.3">
      <c r="A15" s="57" t="s">
        <v>32</v>
      </c>
      <c r="B15" s="58"/>
      <c r="C15" s="58"/>
      <c r="D15" s="58"/>
      <c r="E15" s="58"/>
      <c r="F15" s="58"/>
      <c r="G15" s="58"/>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2" t="e">
        <f t="shared" si="0"/>
        <v>#DIV/0!</v>
      </c>
      <c r="AN15" s="29">
        <f t="shared" si="1"/>
        <v>0</v>
      </c>
      <c r="AO15" s="28">
        <f t="shared" si="2"/>
        <v>0</v>
      </c>
    </row>
    <row r="16" spans="1:41" ht="14.45" customHeight="1" thickBot="1" x14ac:dyDescent="0.3">
      <c r="A16" s="81" t="s">
        <v>36</v>
      </c>
      <c r="B16" s="82"/>
      <c r="C16" s="82"/>
      <c r="D16" s="82"/>
      <c r="E16" s="82"/>
      <c r="F16" s="82"/>
      <c r="G16" s="82"/>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2" t="e">
        <f t="shared" si="0"/>
        <v>#DIV/0!</v>
      </c>
      <c r="AN16" s="29">
        <f t="shared" si="1"/>
        <v>0</v>
      </c>
      <c r="AO16" s="28">
        <f t="shared" si="2"/>
        <v>0</v>
      </c>
    </row>
    <row r="17" spans="1:41" ht="14.45" customHeight="1" thickBot="1" x14ac:dyDescent="0.3">
      <c r="A17" s="57" t="s">
        <v>24</v>
      </c>
      <c r="B17" s="58"/>
      <c r="C17" s="58"/>
      <c r="D17" s="58"/>
      <c r="E17" s="58"/>
      <c r="F17" s="58"/>
      <c r="G17" s="58"/>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2" t="e">
        <f t="shared" si="0"/>
        <v>#DIV/0!</v>
      </c>
      <c r="AN17" s="29">
        <f t="shared" si="1"/>
        <v>0</v>
      </c>
      <c r="AO17" s="28">
        <f t="shared" si="2"/>
        <v>0</v>
      </c>
    </row>
    <row r="18" spans="1:41" ht="14.45" customHeight="1" thickBot="1" x14ac:dyDescent="0.3">
      <c r="A18" s="57" t="s">
        <v>23</v>
      </c>
      <c r="B18" s="58"/>
      <c r="C18" s="58"/>
      <c r="D18" s="58"/>
      <c r="E18" s="58"/>
      <c r="F18" s="58"/>
      <c r="G18" s="58"/>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2" t="e">
        <f t="shared" si="0"/>
        <v>#DIV/0!</v>
      </c>
      <c r="AN18" s="29">
        <f t="shared" si="1"/>
        <v>0</v>
      </c>
      <c r="AO18" s="28">
        <f t="shared" si="2"/>
        <v>0</v>
      </c>
    </row>
    <row r="19" spans="1:41" ht="14.45" customHeight="1" thickBot="1" x14ac:dyDescent="0.3">
      <c r="A19" s="57" t="s">
        <v>30</v>
      </c>
      <c r="B19" s="58"/>
      <c r="C19" s="58"/>
      <c r="D19" s="58"/>
      <c r="E19" s="58"/>
      <c r="F19" s="58"/>
      <c r="G19" s="58"/>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2" t="e">
        <f t="shared" si="0"/>
        <v>#DIV/0!</v>
      </c>
      <c r="AN19" s="29">
        <f t="shared" si="1"/>
        <v>0</v>
      </c>
      <c r="AO19" s="28">
        <f t="shared" si="2"/>
        <v>0</v>
      </c>
    </row>
    <row r="20" spans="1:41" ht="15.75" thickBot="1" x14ac:dyDescent="0.3">
      <c r="A20" s="57" t="s">
        <v>31</v>
      </c>
      <c r="B20" s="58"/>
      <c r="C20" s="58"/>
      <c r="D20" s="58"/>
      <c r="E20" s="58"/>
      <c r="F20" s="58"/>
      <c r="G20" s="58"/>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2" t="e">
        <f t="shared" si="0"/>
        <v>#DIV/0!</v>
      </c>
      <c r="AN20" s="29">
        <f t="shared" si="1"/>
        <v>0</v>
      </c>
      <c r="AO20" s="28">
        <f t="shared" si="2"/>
        <v>0</v>
      </c>
    </row>
    <row r="21" spans="1:41" ht="15.75" thickBot="1" x14ac:dyDescent="0.3">
      <c r="A21" s="18" t="s">
        <v>25</v>
      </c>
      <c r="B21" s="19"/>
      <c r="C21" s="19"/>
      <c r="D21" s="19"/>
      <c r="E21" s="19"/>
      <c r="F21" s="19"/>
      <c r="G21" s="19"/>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2" t="e">
        <f t="shared" si="0"/>
        <v>#DIV/0!</v>
      </c>
      <c r="AN21" s="29">
        <f t="shared" si="1"/>
        <v>0</v>
      </c>
      <c r="AO21" s="28">
        <f t="shared" si="2"/>
        <v>0</v>
      </c>
    </row>
    <row r="22" spans="1:41" ht="15.75" thickBot="1" x14ac:dyDescent="0.3">
      <c r="A22" s="57" t="s">
        <v>33</v>
      </c>
      <c r="B22" s="58"/>
      <c r="C22" s="58"/>
      <c r="D22" s="58"/>
      <c r="E22" s="58"/>
      <c r="F22" s="58"/>
      <c r="G22" s="58"/>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5" t="e">
        <f t="shared" si="0"/>
        <v>#DIV/0!</v>
      </c>
      <c r="AN22" s="36">
        <f t="shared" si="1"/>
        <v>0</v>
      </c>
      <c r="AO22" s="28">
        <f t="shared" si="2"/>
        <v>0</v>
      </c>
    </row>
  </sheetData>
  <mergeCells count="20">
    <mergeCell ref="A19:G19"/>
    <mergeCell ref="A20:G20"/>
    <mergeCell ref="A22:G22"/>
    <mergeCell ref="A13:G13"/>
    <mergeCell ref="A14:G14"/>
    <mergeCell ref="A15:G15"/>
    <mergeCell ref="A16:G16"/>
    <mergeCell ref="A18:G18"/>
    <mergeCell ref="A2:H2"/>
    <mergeCell ref="A3:H3"/>
    <mergeCell ref="A4:H4"/>
    <mergeCell ref="A17:G17"/>
    <mergeCell ref="A7:G7"/>
    <mergeCell ref="A8:G8"/>
    <mergeCell ref="A9:G9"/>
    <mergeCell ref="A10:G10"/>
    <mergeCell ref="A11:G11"/>
    <mergeCell ref="A12:G12"/>
    <mergeCell ref="A5:G5"/>
    <mergeCell ref="A6:G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618EFF-5FCD-4C7B-865F-979B53C8BC17}">
          <x14:formula1>
            <xm:f>Sheet1!$A$1:$A$3</xm:f>
          </x14:formula1>
          <xm:sqref>I5:AL22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A161-C17C-4CDE-87BA-C8ECFE141FB6}">
  <dimension ref="A1:A3"/>
  <sheetViews>
    <sheetView workbookViewId="0">
      <selection sqref="A1:A3"/>
    </sheetView>
  </sheetViews>
  <sheetFormatPr defaultRowHeight="15" x14ac:dyDescent="0.25"/>
  <cols>
    <col min="1" max="1" width="14.28515625" bestFit="1" customWidth="1"/>
  </cols>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Case Audit Form</vt:lpstr>
      <vt:lpstr>Audit Tool</vt:lpstr>
      <vt:lpstr>Sheet1</vt:lpstr>
      <vt:lpstr>'Case Audit Form'!OLE_LINK1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Syphilis and HIV Case Audit Form</dc:title>
  <dc:creator>DSHS HIV/STD Section</dc:creator>
  <cp:lastModifiedBy>Warr,Dan (DSHS)</cp:lastModifiedBy>
  <cp:lastPrinted>2016-07-21T18:06:31Z</cp:lastPrinted>
  <dcterms:created xsi:type="dcterms:W3CDTF">2016-03-14T20:29:08Z</dcterms:created>
  <dcterms:modified xsi:type="dcterms:W3CDTF">2022-11-08T22:31:35Z</dcterms:modified>
</cp:coreProperties>
</file>