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C6EFCCFB-9868-4F9E-8AB8-F803CB7F37F7}" xr6:coauthVersionLast="47" xr6:coauthVersionMax="47" xr10:uidLastSave="{00000000-0000-0000-0000-000000000000}"/>
  <bookViews>
    <workbookView xWindow="810" yWindow="-120" windowWidth="28110" windowHeight="16440" xr2:uid="{B5A2FB5A-94D6-41FD-8F49-E3470F48321A}"/>
  </bookViews>
  <sheets>
    <sheet name="Form O (English)" sheetId="1" r:id="rId1"/>
    <sheet name="Form O (Spanish)"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3" i="2" l="1"/>
  <c r="AG26" i="2"/>
  <c r="AG9" i="2"/>
  <c r="AG8" i="2"/>
  <c r="AH8" i="2" l="1"/>
  <c r="AD4" i="2"/>
  <c r="AC4" i="2"/>
  <c r="AD54" i="2"/>
  <c r="AC54" i="2"/>
  <c r="AD53" i="2"/>
  <c r="AC53" i="2"/>
  <c r="AD52" i="2"/>
  <c r="AC52" i="2"/>
  <c r="AC48" i="2"/>
  <c r="AC47" i="2"/>
  <c r="AC46" i="2"/>
  <c r="AC45" i="2"/>
  <c r="AC44" i="2"/>
  <c r="AH43" i="2"/>
  <c r="AC43" i="2"/>
  <c r="AC33" i="2"/>
  <c r="AC29" i="2"/>
  <c r="AC28" i="2"/>
  <c r="AC27" i="2"/>
  <c r="AH26" i="2"/>
  <c r="AC26" i="2"/>
  <c r="AF18" i="2"/>
  <c r="AE18" i="2"/>
  <c r="AD18" i="2"/>
  <c r="AC18" i="2"/>
  <c r="AF17" i="2"/>
  <c r="AE17" i="2"/>
  <c r="AD17" i="2"/>
  <c r="AC17" i="2"/>
  <c r="AF16" i="2"/>
  <c r="AE16" i="2"/>
  <c r="AD16" i="2"/>
  <c r="AC16" i="2"/>
  <c r="AC12" i="2"/>
  <c r="AC11" i="2"/>
  <c r="AC10" i="2"/>
  <c r="AC9" i="2"/>
  <c r="AC8" i="2"/>
  <c r="AD55" i="1"/>
  <c r="AC55" i="1"/>
  <c r="AD54" i="1"/>
  <c r="AC54" i="1"/>
  <c r="AD53" i="1"/>
  <c r="AC53" i="1"/>
  <c r="AC49" i="1"/>
  <c r="AC48" i="1"/>
  <c r="AC47" i="1"/>
  <c r="AC46" i="1"/>
  <c r="AC45" i="1"/>
  <c r="AG44" i="1"/>
  <c r="AH44" i="1" s="1"/>
  <c r="AC44" i="1"/>
  <c r="AC33" i="1"/>
  <c r="AC29" i="1"/>
  <c r="AC28" i="1"/>
  <c r="AC27" i="1"/>
  <c r="AG26" i="1"/>
  <c r="AH26" i="1" s="1"/>
  <c r="AC26" i="1"/>
  <c r="AF18" i="1"/>
  <c r="AE18" i="1"/>
  <c r="AD18" i="1"/>
  <c r="AC18" i="1"/>
  <c r="AF17" i="1"/>
  <c r="AE17" i="1"/>
  <c r="AD17" i="1"/>
  <c r="AC17" i="1"/>
  <c r="AF16" i="1"/>
  <c r="AE16" i="1"/>
  <c r="AD16" i="1"/>
  <c r="AC16" i="1"/>
  <c r="AC12" i="1"/>
  <c r="AC11" i="1"/>
  <c r="AC10" i="1"/>
  <c r="AG9" i="1"/>
  <c r="AC9" i="1"/>
  <c r="AG8" i="1"/>
  <c r="AC8" i="1"/>
  <c r="AD4" i="1"/>
  <c r="AC4" i="1"/>
  <c r="AN53" i="2" l="1"/>
  <c r="AH8" i="1"/>
  <c r="AM17" i="1" s="1"/>
  <c r="A6" i="1"/>
  <c r="A6" i="2"/>
  <c r="AN52" i="2"/>
  <c r="AN54" i="2"/>
  <c r="AM18" i="2"/>
  <c r="AJ52" i="2"/>
  <c r="AK53" i="2"/>
  <c r="AJ53" i="2"/>
  <c r="AK52" i="2"/>
  <c r="AK54" i="2"/>
  <c r="AJ54" i="2"/>
  <c r="AK53" i="1"/>
  <c r="AN54" i="1"/>
  <c r="AJ53" i="1"/>
  <c r="AK54" i="1"/>
  <c r="AJ54" i="1"/>
  <c r="AJ55" i="1"/>
  <c r="AN53" i="1"/>
  <c r="AN55" i="1"/>
  <c r="AK55" i="1"/>
  <c r="AO48" i="2" l="1"/>
  <c r="AO49" i="1"/>
  <c r="AM18" i="1"/>
  <c r="AJ16" i="1"/>
  <c r="AJ18" i="1"/>
  <c r="AI8" i="2"/>
  <c r="AJ17" i="1"/>
  <c r="AL16" i="1"/>
  <c r="AO52" i="2"/>
  <c r="AO53" i="1"/>
  <c r="AL17" i="1"/>
  <c r="AM16" i="1"/>
  <c r="AK16" i="1"/>
  <c r="AL18" i="1"/>
  <c r="AK17" i="1"/>
  <c r="AK18" i="1"/>
  <c r="AI8" i="1"/>
  <c r="AJ17" i="2"/>
  <c r="AK18" i="2"/>
  <c r="AJ16" i="2"/>
  <c r="AL16" i="2"/>
  <c r="AL17" i="2"/>
  <c r="AJ18" i="2"/>
  <c r="AL18" i="2"/>
  <c r="AK16" i="2"/>
  <c r="AM17" i="2"/>
  <c r="AM16" i="2"/>
  <c r="AK17" i="2"/>
  <c r="Y11" i="1" l="1"/>
  <c r="Y12" i="1"/>
  <c r="Y10" i="1"/>
  <c r="A24" i="1"/>
  <c r="A24" i="2"/>
  <c r="Y10" i="2"/>
  <c r="Y11" i="2"/>
  <c r="Y12" i="2"/>
  <c r="AI26" i="2" l="1"/>
  <c r="A41" i="2"/>
  <c r="AI26" i="1"/>
  <c r="A42" i="1" s="1"/>
  <c r="AI48" i="2" l="1"/>
  <c r="Y29" i="2"/>
  <c r="Y27" i="2"/>
  <c r="Y28" i="2"/>
  <c r="AI44" i="1"/>
  <c r="AC66" i="1" s="1"/>
  <c r="AI49" i="1"/>
  <c r="A68" i="1" s="1"/>
  <c r="Y28" i="1"/>
  <c r="Y29" i="1"/>
  <c r="Y27" i="1"/>
  <c r="AI43" i="2"/>
  <c r="A69" i="2" s="1"/>
  <c r="A69" i="1" l="1"/>
  <c r="Y49" i="1"/>
  <c r="Y48" i="1"/>
  <c r="Y45" i="1"/>
  <c r="Y47" i="1"/>
  <c r="Y46" i="1"/>
  <c r="AC67" i="2"/>
  <c r="A70" i="2"/>
  <c r="Y44" i="2"/>
  <c r="Y45" i="2"/>
  <c r="Y46" i="2"/>
  <c r="Y47" i="2"/>
  <c r="Y48" i="2"/>
  <c r="AF66" i="1" l="1"/>
  <c r="A70" i="1" s="1"/>
  <c r="AF67" i="2"/>
  <c r="A71" i="2" s="1"/>
</calcChain>
</file>

<file path=xl/sharedStrings.xml><?xml version="1.0" encoding="utf-8"?>
<sst xmlns="http://schemas.openxmlformats.org/spreadsheetml/2006/main" count="239" uniqueCount="192">
  <si>
    <r>
      <t xml:space="preserve">Client Name </t>
    </r>
    <r>
      <rPr>
        <b/>
        <sz val="8"/>
        <color theme="1" tint="0.14999847407452621"/>
        <rFont val="Calibri"/>
        <family val="2"/>
        <scheme val="minor"/>
      </rPr>
      <t>and/or</t>
    </r>
    <r>
      <rPr>
        <b/>
        <sz val="10"/>
        <color theme="1" tint="0.14999847407452621"/>
        <rFont val="Calibri"/>
        <family val="2"/>
        <scheme val="minor"/>
      </rPr>
      <t xml:space="preserve"> ID Number: </t>
    </r>
  </si>
  <si>
    <t>Name</t>
  </si>
  <si>
    <t>Case Manager</t>
  </si>
  <si>
    <t>Housing Case Manager Name:</t>
  </si>
  <si>
    <t>Present</t>
  </si>
  <si>
    <t>Change Yes?</t>
  </si>
  <si>
    <t>Need to complete?</t>
  </si>
  <si>
    <t>N/A</t>
  </si>
  <si>
    <t>Missing?</t>
  </si>
  <si>
    <t>Yes or No</t>
  </si>
  <si>
    <t xml:space="preserve">Increase or Decrease or </t>
  </si>
  <si>
    <t>Income Source</t>
  </si>
  <si>
    <t>Pay Frequency</t>
  </si>
  <si>
    <t>Joined or Left</t>
  </si>
  <si>
    <t>Has the household experienced a change in income of $200 or more per month?</t>
  </si>
  <si>
    <t>Yes</t>
  </si>
  <si>
    <t>Increase</t>
  </si>
  <si>
    <t>Alimony</t>
  </si>
  <si>
    <t>Not applicable</t>
  </si>
  <si>
    <t>Joined</t>
  </si>
  <si>
    <t>Has the household requested an interim recertification for a change in income?</t>
  </si>
  <si>
    <t>No</t>
  </si>
  <si>
    <t>Decrease</t>
  </si>
  <si>
    <t>Annuity payments</t>
  </si>
  <si>
    <t>Daily</t>
  </si>
  <si>
    <t>Left</t>
  </si>
  <si>
    <t>a</t>
  </si>
  <si>
    <t>If "yes" to either, date of change:</t>
  </si>
  <si>
    <t>Stay the Same</t>
  </si>
  <si>
    <t>Armed Forces: Regular/special pay, allowances</t>
  </si>
  <si>
    <t>Weekly</t>
  </si>
  <si>
    <t>b</t>
  </si>
  <si>
    <t>Child support</t>
  </si>
  <si>
    <t>Bi-weekly (every other week)</t>
  </si>
  <si>
    <t>c</t>
  </si>
  <si>
    <t>Commissions</t>
  </si>
  <si>
    <t>Semi-monthly (twice per month)</t>
  </si>
  <si>
    <t>Compensation for personal services</t>
  </si>
  <si>
    <t>Monthly</t>
  </si>
  <si>
    <t>Household Member</t>
  </si>
  <si>
    <t>New Annual Income</t>
  </si>
  <si>
    <t>Disability compensation</t>
  </si>
  <si>
    <t>Quarterly (every 3 months)</t>
  </si>
  <si>
    <t>Dividends from personal property</t>
  </si>
  <si>
    <t>Semi-annually (every 6 months)</t>
  </si>
  <si>
    <t>Fees</t>
  </si>
  <si>
    <t>Annually (every 12 months)</t>
  </si>
  <si>
    <t>Insurance payments</t>
  </si>
  <si>
    <t>Other</t>
  </si>
  <si>
    <t>Interest from personal property</t>
  </si>
  <si>
    <t>Lump sum bonuses</t>
  </si>
  <si>
    <t>Net income from a business/profession</t>
  </si>
  <si>
    <t>Net income from personal property</t>
  </si>
  <si>
    <t>No income</t>
  </si>
  <si>
    <t>Other death benefits</t>
  </si>
  <si>
    <t>Other disability benefits</t>
  </si>
  <si>
    <t>Has the household experienced a change in residency?</t>
  </si>
  <si>
    <t>Other retirement benefits</t>
  </si>
  <si>
    <t>If "yes," date of change:</t>
  </si>
  <si>
    <t>Overtime</t>
  </si>
  <si>
    <t>Pension payments</t>
  </si>
  <si>
    <t xml:space="preserve">If "yes," does the household still reside in the provider’s Service Delivery Area (SDA)? </t>
  </si>
  <si>
    <t>Regular contributions or gifts</t>
  </si>
  <si>
    <t>Salaries</t>
  </si>
  <si>
    <t>New Physical Address</t>
  </si>
  <si>
    <t>Severance payments</t>
  </si>
  <si>
    <t>Social Security: Disability</t>
  </si>
  <si>
    <t>Social Security: Retirement</t>
  </si>
  <si>
    <t>Social Security: Supplemental</t>
  </si>
  <si>
    <t>Social Security: Survivor</t>
  </si>
  <si>
    <t>Temporary Assistance for Needy Families (TANF)</t>
  </si>
  <si>
    <t>Tips</t>
  </si>
  <si>
    <t>Unemployment</t>
  </si>
  <si>
    <t>Veteran compensation</t>
  </si>
  <si>
    <t>Wages</t>
  </si>
  <si>
    <t>Worker compensation</t>
  </si>
  <si>
    <t>Has the household experienced a change in composition?</t>
  </si>
  <si>
    <t xml:space="preserve">If "yes," date of change: </t>
  </si>
  <si>
    <t>If "yes," did the number of household members increase, decrease, or stay the same overall?</t>
  </si>
  <si>
    <t>d</t>
  </si>
  <si>
    <t>If "yes," does the household still include an eligible individual?</t>
  </si>
  <si>
    <t>i</t>
  </si>
  <si>
    <t>If "no," does the household qualify for the provider’s grace period?</t>
  </si>
  <si>
    <t>New Membership Status</t>
  </si>
  <si>
    <t>Joined/Left</t>
  </si>
  <si>
    <t>Matches b?</t>
  </si>
  <si>
    <t>Interim Recert Not Required</t>
  </si>
  <si>
    <t>Eligible</t>
  </si>
  <si>
    <t>Household Member Signature:</t>
  </si>
  <si>
    <t>Date:</t>
  </si>
  <si>
    <t>Debe completarse si los ingresos, la residencia y/o la composición del hogar han cambiado y el hogar permanecerá en el programa.</t>
  </si>
  <si>
    <t>Pensión alimenticia</t>
  </si>
  <si>
    <t>Pagos de anualidades</t>
  </si>
  <si>
    <t>Fuerzas Armadas: Pago regular/especial, asignaciones</t>
  </si>
  <si>
    <t>Manutención de los hijos</t>
  </si>
  <si>
    <t>Comisiones</t>
  </si>
  <si>
    <t>Remuneración por servicios personales.</t>
  </si>
  <si>
    <t xml:space="preserve">Indemnización por discapacidad </t>
  </si>
  <si>
    <t>Dividendos de bienes muebles</t>
  </si>
  <si>
    <t>Tarifa</t>
  </si>
  <si>
    <t>Pagos de seguros</t>
  </si>
  <si>
    <t>Intereses de propiedad personal</t>
  </si>
  <si>
    <t>Bonos de suma global</t>
  </si>
  <si>
    <t>Ingresos netos de un negocio/profesión</t>
  </si>
  <si>
    <t>Ingresos netos de bienes personales</t>
  </si>
  <si>
    <t>Sin ingresos</t>
  </si>
  <si>
    <t>Otro</t>
  </si>
  <si>
    <t>Otros beneficios por muerte</t>
  </si>
  <si>
    <t>Otros beneficios por discapacidad</t>
  </si>
  <si>
    <t>Otros beneficios de jubilación</t>
  </si>
  <si>
    <t>Horas extras</t>
  </si>
  <si>
    <t>Pagos de pensiones</t>
  </si>
  <si>
    <t>Contribuciones regulares o regalos</t>
  </si>
  <si>
    <t>Salarios</t>
  </si>
  <si>
    <t>Pago por indemnización</t>
  </si>
  <si>
    <t xml:space="preserve">Seguro Social: Descapacidad </t>
  </si>
  <si>
    <t>Seguridad Social: Jubilación</t>
  </si>
  <si>
    <t>Seguro Social: Suplementario</t>
  </si>
  <si>
    <t>Seguro Social: Sobreviviente</t>
  </si>
  <si>
    <t>Asistencia Temporal para Familias Necesitadas (TANF)</t>
  </si>
  <si>
    <t xml:space="preserve">Propinas </t>
  </si>
  <si>
    <t>Desempleo</t>
  </si>
  <si>
    <t>Compensación de veteranos</t>
  </si>
  <si>
    <t>Compensación laboral</t>
  </si>
  <si>
    <t>No aplica</t>
  </si>
  <si>
    <t>Diariamente</t>
  </si>
  <si>
    <t>Semanalmente</t>
  </si>
  <si>
    <t>Quincenal (cada dos semanas)</t>
  </si>
  <si>
    <t>Semestral (dos veces al mes)</t>
  </si>
  <si>
    <t>Mensual</t>
  </si>
  <si>
    <t>Trimestral (cada 3 meses)</t>
  </si>
  <si>
    <t>Semestral (cada 6 meses)</t>
  </si>
  <si>
    <t>Anualmente (cada 12 meses)</t>
  </si>
  <si>
    <t>Sí</t>
  </si>
  <si>
    <t>Se Unió</t>
  </si>
  <si>
    <t>Se Fue</t>
  </si>
  <si>
    <t>Nombre del administrador de casos de vivienda:</t>
  </si>
  <si>
    <t>¿Ha experimentado el hogar un cambio en los ingresos de $200 o más por mes?</t>
  </si>
  <si>
    <t>¿Ha solicitado el hogar una recertificación provisional por un cambio en los ingresos?</t>
  </si>
  <si>
    <t>Si respondió "sí" a cualquiera, fecha de cambio:</t>
  </si>
  <si>
    <t>Si respondió "sí", fecha de cambio:</t>
  </si>
  <si>
    <t>Aumentó</t>
  </si>
  <si>
    <t>Disminuyó</t>
  </si>
  <si>
    <t>No Cambió</t>
  </si>
  <si>
    <t>Miembro del Hogar</t>
  </si>
  <si>
    <t>Fuente de Ingresos</t>
  </si>
  <si>
    <t>Frecuencia de Pago</t>
  </si>
  <si>
    <t>Nuevo Ingreso Annual</t>
  </si>
  <si>
    <t>Adjunte la documentación del cambio en los ingresos (la documentación debe estar completa y cubrir los 30 días anteriores a la fecha de recertificación provisional).</t>
  </si>
  <si>
    <t>Si el ingreso bruto anual del hogar supera el 80 por ciento del AMI, el hogar ya no es elegible para el programa. Complete y adjunte el Formulario I para los hogares</t>
  </si>
  <si>
    <t>TBRA o TSH y el Formulario C para todos los hogares.</t>
  </si>
  <si>
    <t>Si respondió "sí" a cualquiera, ¿el ingreso bruto anual del hogar aumentó, disminuyó o se mantuvo igual en general?</t>
  </si>
  <si>
    <t>¿Ha experimentado el hogar un cambio de residencia?</t>
  </si>
  <si>
    <t>Si respondió "sí", ¿el hogar sigue residiendo en el Área de prestación de servicios (SDA) del proveedor?</t>
  </si>
  <si>
    <t>Nueva Dirección Física</t>
  </si>
  <si>
    <t>Adjunte la documentación del cambio de residencia (la documentación debe estar vigente a la fecha de recertificación provisional). Si el hogar está fuera del SDA del</t>
  </si>
  <si>
    <t>proveedor, los servicios del programa terminarán inmediatamente y el hogar puede buscar servicios del proveedor en su nuevo SDA. Si el ingreso bruto anual del</t>
  </si>
  <si>
    <t>¿Ha experimentado el hogar un cambio en su composición?</t>
  </si>
  <si>
    <t>Si respondió "sí", ¿aumentó, disminuyó o mantuvo igual el número de miembros del hogar en general?</t>
  </si>
  <si>
    <t>Si respondió "sí", ¿el hogar todavía incluye a una persona elegible?</t>
  </si>
  <si>
    <t>Si respondió "no", ¿califica el hogar para el período de gracia del proveedor?</t>
  </si>
  <si>
    <t>Nuevo Estado de Membresía</t>
  </si>
  <si>
    <t>Adjunte los documentos de elegibilidad para todos los nuevos miembros del hogar mayores de 18 años. Si el hogar no incluye a una persona elegible, el hogar ya no</t>
  </si>
  <si>
    <t>es elegible para el programa a menos que el hogar califique para el período de gracia del proveedor. Si el ingreso bruto anual del hogar supera el 80% del AMI, el</t>
  </si>
  <si>
    <t>Comprendo que cualquier declaración falsa de información o la no divulgación de la información solicitada en este formulario puede</t>
  </si>
  <si>
    <t>descalificarme de la participación en el Programa y puede ser motivo de terminación de la asistencia. Es ilegal proporcionar</t>
  </si>
  <si>
    <t>información falsa al gobierno cuando se solicitan programas de beneficios públicos federales según la Ley de Recursos Civiles contra el</t>
  </si>
  <si>
    <t>Fraude en los Programas.</t>
  </si>
  <si>
    <t>Fecha:</t>
  </si>
  <si>
    <t>Firma del miembro del hogar:</t>
  </si>
  <si>
    <t>Si respondió "sí" a cualquiera, ¿el ingreso bruto anual del hogar todavía está por debajo del 80% del ingreso medio del área por su condado de residencia?</t>
  </si>
  <si>
    <t>Eligible individual gone, but no one left.</t>
  </si>
  <si>
    <t>hogar supera el 80% del AMI, el hogar ya no es elegible para el programa. Complete y adjunte los formularios H e I para los hogares TBRA o TSH y los formularios C y G para todos los hogares.</t>
  </si>
  <si>
    <r>
      <t xml:space="preserve">Nombre </t>
    </r>
    <r>
      <rPr>
        <b/>
        <sz val="8"/>
        <color theme="1" tint="0.14999847407452621"/>
        <rFont val="Calibri"/>
        <family val="2"/>
        <scheme val="minor"/>
      </rPr>
      <t>y/o</t>
    </r>
    <r>
      <rPr>
        <b/>
        <sz val="10"/>
        <color theme="1" tint="0.14999847407452621"/>
        <rFont val="Calibri"/>
        <family val="2"/>
        <scheme val="minor"/>
      </rPr>
      <t xml:space="preserve"> Número de cliente:</t>
    </r>
  </si>
  <si>
    <t>hogar ya no es elegible para el programa. Complete y adjunte los formularios H e I para los hogares TBRA o TSH y los Formularios C y E: Datos de beneficiarios</t>
  </si>
  <si>
    <t xml:space="preserve"> adicionales para todos los hogares.</t>
  </si>
  <si>
    <t>Complete Form O if household income, residency, and/or composition have changed &amp; the household will remain in the program.</t>
  </si>
  <si>
    <t>Attach documentation of the change in income. This documentation must be complete and cover the 30 days immediately preceding the interim recertification date.</t>
  </si>
  <si>
    <t>households and Form C for all households.</t>
  </si>
  <si>
    <t>If "yes" to either, did household annual income increase, decrease, or stay the same overall?</t>
  </si>
  <si>
    <t>If "yes" to either, is household annual income still under 80% of AMI per their county of residence?</t>
  </si>
  <si>
    <t>Attach documentation of the change in residency. This documentation must be current as of the interim recertification date. If the household relocates outside of the</t>
  </si>
  <si>
    <t>provider’s SDA, program services will end immediately and the household may seek services from the provider in their new SDA. If household annual income exceeds</t>
  </si>
  <si>
    <t>If household annual income exceeds 80 percent of AMI, the household no longer meets the program eligibility criteria. Complete and attach Form I for TBRA or TSH</t>
  </si>
  <si>
    <t>80% of AMI, the household no longer meets the program eligibility criteria. Complete and attach Forms H and I for TBRA or TSH households and Forms C and G for all</t>
  </si>
  <si>
    <t>households.</t>
  </si>
  <si>
    <t>Attach eligibility documents for all new household members aged 18 years old or older. If the household does not include an eligible individual, the household no</t>
  </si>
  <si>
    <t>longer meets the program eligibility criteria unless the household qualifies for the provider’s grace period. If household annual income exceeds 80% of AMI, the</t>
  </si>
  <si>
    <t>household no longer meets the program eligibility criteria. Complete and attach Forms H and I for TBRA or TSH households and Forms C and E for all households.</t>
  </si>
  <si>
    <t>The Program Fraud Civil Remedies Act makes it unlawful to provide false information to the government when applying for federal</t>
  </si>
  <si>
    <t>public benefit programs. If I misrepresent or fail to disclose information requested by this form, the service provider may disqualify me</t>
  </si>
  <si>
    <t>from participation in the program. I will immediately report any changes in my eligibility factors to my housing case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</si>
</sst>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12" x14ac:knownFonts="1">
    <font>
      <sz val="11"/>
      <color theme="1"/>
      <name val="Calibri"/>
      <family val="2"/>
      <scheme val="minor"/>
    </font>
    <font>
      <b/>
      <i/>
      <sz val="8"/>
      <color theme="1"/>
      <name val="Calibri"/>
      <family val="2"/>
      <scheme val="minor"/>
    </font>
    <font>
      <sz val="8"/>
      <color theme="1"/>
      <name val="Calibri"/>
      <family val="2"/>
      <scheme val="minor"/>
    </font>
    <font>
      <sz val="2"/>
      <color theme="1"/>
      <name val="Calibri"/>
      <family val="2"/>
      <scheme val="minor"/>
    </font>
    <font>
      <b/>
      <sz val="10"/>
      <color theme="1" tint="0.14999847407452621"/>
      <name val="Calibri"/>
      <family val="2"/>
      <scheme val="minor"/>
    </font>
    <font>
      <b/>
      <sz val="8"/>
      <color theme="1" tint="0.14999847407452621"/>
      <name val="Calibri"/>
      <family val="2"/>
      <scheme val="minor"/>
    </font>
    <font>
      <sz val="10"/>
      <color theme="1"/>
      <name val="Calibri"/>
      <family val="2"/>
      <scheme val="minor"/>
    </font>
    <font>
      <b/>
      <sz val="10"/>
      <color theme="0"/>
      <name val="Calibri"/>
      <family val="2"/>
      <scheme val="minor"/>
    </font>
    <font>
      <i/>
      <sz val="8"/>
      <color theme="0" tint="-0.499984740745262"/>
      <name val="Calibri"/>
      <family val="2"/>
      <scheme val="minor"/>
    </font>
    <font>
      <sz val="10"/>
      <name val="Calibri"/>
      <family val="2"/>
      <scheme val="minor"/>
    </font>
    <font>
      <b/>
      <sz val="10"/>
      <color theme="1"/>
      <name val="Calibri"/>
      <family val="2"/>
      <scheme val="minor"/>
    </font>
    <font>
      <sz val="5"/>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theme="4" tint="0.39997558519241921"/>
      </left>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double">
        <color theme="0" tint="-0.14999847407452621"/>
      </bottom>
      <diagonal/>
    </border>
  </borders>
  <cellStyleXfs count="1">
    <xf numFmtId="0" fontId="0" fillId="0" borderId="0"/>
  </cellStyleXfs>
  <cellXfs count="82">
    <xf numFmtId="0" fontId="0" fillId="0" borderId="0" xfId="0"/>
    <xf numFmtId="0" fontId="2" fillId="0" borderId="0" xfId="0" applyFont="1"/>
    <xf numFmtId="0" fontId="3" fillId="0" borderId="0" xfId="0" applyFont="1"/>
    <xf numFmtId="0" fontId="4" fillId="0" borderId="0" xfId="0" applyFont="1" applyAlignment="1">
      <alignment horizontal="left" vertical="top"/>
    </xf>
    <xf numFmtId="0" fontId="6" fillId="0" borderId="0" xfId="0" applyFont="1"/>
    <xf numFmtId="0" fontId="6" fillId="0" borderId="0" xfId="0" applyFont="1" applyAlignment="1">
      <alignment horizontal="right"/>
    </xf>
    <xf numFmtId="0" fontId="4" fillId="0" borderId="0" xfId="0" applyFont="1" applyAlignment="1">
      <alignment horizontal="left"/>
    </xf>
    <xf numFmtId="0" fontId="6" fillId="3" borderId="0" xfId="0" applyFont="1" applyFill="1"/>
    <xf numFmtId="0" fontId="6" fillId="4" borderId="0" xfId="0" applyFont="1" applyFill="1"/>
    <xf numFmtId="0" fontId="6" fillId="5" borderId="0" xfId="0" applyFont="1" applyFill="1"/>
    <xf numFmtId="0" fontId="6" fillId="6" borderId="0" xfId="0" applyFont="1" applyFill="1" applyAlignment="1">
      <alignment horizontal="right"/>
    </xf>
    <xf numFmtId="0" fontId="6" fillId="7" borderId="0" xfId="0" applyFont="1" applyFill="1"/>
    <xf numFmtId="0" fontId="7" fillId="8" borderId="3" xfId="0" applyFont="1" applyFill="1" applyBorder="1"/>
    <xf numFmtId="0" fontId="7" fillId="8" borderId="4" xfId="0" applyFont="1" applyFill="1" applyBorder="1"/>
    <xf numFmtId="0" fontId="7" fillId="8" borderId="5" xfId="0" applyFont="1" applyFill="1" applyBorder="1"/>
    <xf numFmtId="0" fontId="3" fillId="3" borderId="0" xfId="0" applyFont="1" applyFill="1"/>
    <xf numFmtId="0" fontId="3" fillId="4" borderId="0" xfId="0" applyFont="1" applyFill="1"/>
    <xf numFmtId="0" fontId="3" fillId="5" borderId="0" xfId="0" applyFont="1" applyFill="1"/>
    <xf numFmtId="0" fontId="3" fillId="6" borderId="0" xfId="0" applyFont="1" applyFill="1"/>
    <xf numFmtId="0" fontId="3" fillId="7" borderId="0" xfId="0" applyFont="1" applyFill="1"/>
    <xf numFmtId="0" fontId="3" fillId="9" borderId="3" xfId="0" applyFont="1" applyFill="1" applyBorder="1"/>
    <xf numFmtId="0" fontId="3" fillId="9" borderId="4" xfId="0" applyFont="1" applyFill="1" applyBorder="1"/>
    <xf numFmtId="0" fontId="3" fillId="9" borderId="5" xfId="0" applyFont="1" applyFill="1" applyBorder="1"/>
    <xf numFmtId="0" fontId="6" fillId="6" borderId="0" xfId="0" applyFont="1" applyFill="1"/>
    <xf numFmtId="0" fontId="6" fillId="0" borderId="3" xfId="0" applyFont="1" applyBorder="1"/>
    <xf numFmtId="0" fontId="6" fillId="0" borderId="4" xfId="0" applyFont="1" applyBorder="1"/>
    <xf numFmtId="0" fontId="6" fillId="0" borderId="5" xfId="0" applyFont="1" applyBorder="1"/>
    <xf numFmtId="0" fontId="6" fillId="9" borderId="6" xfId="0" applyFont="1" applyFill="1" applyBorder="1"/>
    <xf numFmtId="0" fontId="6" fillId="9" borderId="4" xfId="0" applyFont="1" applyFill="1" applyBorder="1"/>
    <xf numFmtId="0" fontId="6" fillId="9" borderId="5" xfId="0" applyFont="1" applyFill="1" applyBorder="1"/>
    <xf numFmtId="0" fontId="6" fillId="9" borderId="3" xfId="0" applyFont="1" applyFill="1" applyBorder="1"/>
    <xf numFmtId="0" fontId="6" fillId="9" borderId="7" xfId="0" applyFont="1" applyFill="1" applyBorder="1"/>
    <xf numFmtId="0" fontId="8" fillId="0" borderId="0" xfId="0" applyFont="1" applyAlignment="1">
      <alignment horizontal="center"/>
    </xf>
    <xf numFmtId="0" fontId="8" fillId="0" borderId="0" xfId="0" applyFont="1" applyAlignment="1">
      <alignment horizontal="right"/>
    </xf>
    <xf numFmtId="0" fontId="6" fillId="0" borderId="7" xfId="0" applyFont="1" applyBorder="1"/>
    <xf numFmtId="0" fontId="3" fillId="0" borderId="3" xfId="0" applyFont="1" applyBorder="1"/>
    <xf numFmtId="0" fontId="3" fillId="0" borderId="4" xfId="0" applyFont="1" applyBorder="1"/>
    <xf numFmtId="0" fontId="3" fillId="3" borderId="0" xfId="0" applyFont="1" applyFill="1" applyAlignment="1">
      <alignment horizontal="center"/>
    </xf>
    <xf numFmtId="0" fontId="3" fillId="0" borderId="0" xfId="0" applyFont="1" applyAlignment="1">
      <alignment horizontal="left"/>
    </xf>
    <xf numFmtId="0" fontId="8" fillId="0" borderId="0" xfId="0" applyFont="1"/>
    <xf numFmtId="0" fontId="2" fillId="3" borderId="0" xfId="0" applyFont="1" applyFill="1"/>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2" fillId="0" borderId="4" xfId="0" applyFont="1" applyBorder="1"/>
    <xf numFmtId="0" fontId="2" fillId="9" borderId="4" xfId="0" applyFont="1" applyFill="1" applyBorder="1"/>
    <xf numFmtId="0" fontId="9" fillId="6" borderId="0" xfId="0" applyFont="1" applyFill="1"/>
    <xf numFmtId="0" fontId="3" fillId="0" borderId="12" xfId="0" applyFont="1" applyBorder="1"/>
    <xf numFmtId="0" fontId="10" fillId="0" borderId="0" xfId="0" applyFont="1" applyAlignment="1">
      <alignment vertical="top"/>
    </xf>
    <xf numFmtId="0" fontId="10" fillId="0" borderId="0" xfId="0" applyFont="1" applyAlignment="1">
      <alignment horizontal="left" vertical="top"/>
    </xf>
    <xf numFmtId="0" fontId="6" fillId="0" borderId="0" xfId="0" applyFont="1" applyAlignment="1">
      <alignment horizontal="right" vertical="top"/>
    </xf>
    <xf numFmtId="0" fontId="6" fillId="0" borderId="0" xfId="0" applyFont="1" applyBorder="1"/>
    <xf numFmtId="0" fontId="3" fillId="0" borderId="0" xfId="0" applyFont="1" applyBorder="1"/>
    <xf numFmtId="0" fontId="6" fillId="2" borderId="0" xfId="0" applyFont="1" applyFill="1"/>
    <xf numFmtId="0" fontId="3" fillId="2" borderId="0" xfId="0" applyFont="1" applyFill="1"/>
    <xf numFmtId="0" fontId="6" fillId="2" borderId="0" xfId="0" applyFont="1" applyFill="1" applyAlignment="1">
      <alignment horizontal="right"/>
    </xf>
    <xf numFmtId="0" fontId="11" fillId="0" borderId="0" xfId="0" applyFont="1"/>
    <xf numFmtId="0" fontId="3" fillId="9" borderId="7" xfId="0" applyFont="1" applyFill="1" applyBorder="1"/>
    <xf numFmtId="0" fontId="6" fillId="0" borderId="5" xfId="0" applyFont="1" applyFill="1" applyBorder="1"/>
    <xf numFmtId="0" fontId="6" fillId="0" borderId="0" xfId="0" applyFont="1" applyAlignment="1">
      <alignment horizontal="center" vertical="center"/>
    </xf>
    <xf numFmtId="0" fontId="6" fillId="10" borderId="11" xfId="0" applyFont="1" applyFill="1" applyBorder="1" applyAlignment="1" applyProtection="1">
      <alignment horizontal="left"/>
      <protection locked="0"/>
    </xf>
    <xf numFmtId="0" fontId="6" fillId="10" borderId="11" xfId="0" applyFont="1" applyFill="1" applyBorder="1" applyAlignment="1" applyProtection="1">
      <alignment horizontal="center"/>
      <protection locked="0"/>
    </xf>
    <xf numFmtId="0" fontId="6" fillId="0" borderId="1" xfId="0" applyFont="1" applyBorder="1" applyAlignment="1" applyProtection="1">
      <alignment horizontal="left"/>
      <protection locked="0"/>
    </xf>
    <xf numFmtId="164" fontId="6" fillId="0" borderId="1" xfId="0" applyNumberFormat="1" applyFont="1" applyBorder="1" applyAlignment="1" applyProtection="1">
      <alignment horizontal="center"/>
      <protection locked="0"/>
    </xf>
    <xf numFmtId="0" fontId="6" fillId="0" borderId="0" xfId="0" applyFont="1" applyAlignment="1">
      <alignment horizontal="center"/>
    </xf>
    <xf numFmtId="0" fontId="6" fillId="0" borderId="1" xfId="0" applyFont="1" applyBorder="1" applyAlignment="1" applyProtection="1">
      <alignment horizontal="right"/>
      <protection locked="0"/>
    </xf>
    <xf numFmtId="164" fontId="6" fillId="0" borderId="1" xfId="0" applyNumberFormat="1" applyFont="1" applyBorder="1" applyAlignment="1" applyProtection="1">
      <alignment horizontal="right"/>
      <protection locked="0"/>
    </xf>
    <xf numFmtId="0" fontId="6" fillId="10" borderId="11" xfId="0" applyFont="1" applyFill="1" applyBorder="1" applyAlignment="1" applyProtection="1">
      <alignment horizontal="center" vertical="center"/>
      <protection locked="0"/>
    </xf>
    <xf numFmtId="0" fontId="6" fillId="2" borderId="0" xfId="0" applyFont="1" applyFill="1" applyAlignment="1">
      <alignment horizontal="center" vertical="top"/>
    </xf>
    <xf numFmtId="0" fontId="6" fillId="10" borderId="8" xfId="0" applyFont="1" applyFill="1" applyBorder="1" applyAlignment="1" applyProtection="1">
      <alignment horizontal="left"/>
      <protection locked="0"/>
    </xf>
    <xf numFmtId="0" fontId="6" fillId="10" borderId="9" xfId="0" applyFont="1" applyFill="1" applyBorder="1" applyAlignment="1" applyProtection="1">
      <alignment horizontal="left"/>
      <protection locked="0"/>
    </xf>
    <xf numFmtId="0" fontId="6" fillId="10" borderId="10" xfId="0" applyFont="1" applyFill="1" applyBorder="1" applyAlignment="1" applyProtection="1">
      <alignment horizontal="left"/>
      <protection locked="0"/>
    </xf>
    <xf numFmtId="165" fontId="6" fillId="10" borderId="8" xfId="0" applyNumberFormat="1" applyFont="1" applyFill="1" applyBorder="1" applyAlignment="1" applyProtection="1">
      <alignment horizontal="right"/>
      <protection locked="0"/>
    </xf>
    <xf numFmtId="165" fontId="6" fillId="10" borderId="9" xfId="0" applyNumberFormat="1" applyFont="1" applyFill="1" applyBorder="1" applyAlignment="1" applyProtection="1">
      <alignment horizontal="right"/>
      <protection locked="0"/>
    </xf>
    <xf numFmtId="165" fontId="6" fillId="10" borderId="10" xfId="0" applyNumberFormat="1" applyFont="1" applyFill="1" applyBorder="1" applyAlignment="1" applyProtection="1">
      <alignment horizontal="right"/>
      <protection locked="0"/>
    </xf>
    <xf numFmtId="0" fontId="1" fillId="0" borderId="0" xfId="0" applyFont="1" applyAlignment="1">
      <alignment horizontal="center"/>
    </xf>
    <xf numFmtId="0" fontId="6" fillId="0" borderId="2" xfId="0" applyFont="1" applyBorder="1" applyAlignment="1" applyProtection="1">
      <alignment horizontal="left"/>
      <protection locked="0"/>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center" vertical="center" wrapText="1"/>
    </xf>
    <xf numFmtId="0" fontId="8" fillId="0" borderId="0" xfId="0" applyFont="1" applyAlignment="1">
      <alignment wrapText="1"/>
    </xf>
  </cellXfs>
  <cellStyles count="1">
    <cellStyle name="Normal" xfId="0" builtinId="0"/>
  </cellStyles>
  <dxfs count="316">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b/>
        <i val="0"/>
      </font>
      <fill>
        <patternFill>
          <bgColor theme="0" tint="-0.14996795556505021"/>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rgb="FF9C0006"/>
      </font>
      <fill>
        <patternFill>
          <bgColor rgb="FFFFC7CE"/>
        </patternFill>
      </fill>
    </dxf>
    <dxf>
      <font>
        <color rgb="FF9C5700"/>
      </font>
      <fill>
        <patternFill>
          <bgColor rgb="FFFFEB9C"/>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b/>
        <i val="0"/>
      </font>
      <fill>
        <patternFill>
          <bgColor theme="0" tint="-0.14996795556505021"/>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58C52-70B2-4304-9E39-2D0752E90272}">
  <dimension ref="A1:AR108"/>
  <sheetViews>
    <sheetView showGridLines="0" tabSelected="1" showRuler="0" view="pageLayout" zoomScaleNormal="100" workbookViewId="0">
      <selection activeCell="H3" sqref="H3:AB3"/>
    </sheetView>
  </sheetViews>
  <sheetFormatPr defaultColWidth="9.140625" defaultRowHeight="12.75" x14ac:dyDescent="0.2"/>
  <cols>
    <col min="1" max="28" width="3.5703125" style="4" customWidth="1"/>
    <col min="29" max="44" width="9.140625" style="4" hidden="1" customWidth="1"/>
    <col min="45" max="16384" width="9.140625" style="4"/>
  </cols>
  <sheetData>
    <row r="1" spans="1:44" s="1" customFormat="1" ht="11.25" x14ac:dyDescent="0.2">
      <c r="A1" s="76" t="s">
        <v>176</v>
      </c>
      <c r="B1" s="76"/>
      <c r="C1" s="76"/>
      <c r="D1" s="76"/>
      <c r="E1" s="76"/>
      <c r="F1" s="76"/>
      <c r="G1" s="76"/>
      <c r="H1" s="76"/>
      <c r="I1" s="76"/>
      <c r="J1" s="76"/>
      <c r="K1" s="76"/>
      <c r="L1" s="76"/>
      <c r="M1" s="76"/>
      <c r="N1" s="76"/>
      <c r="O1" s="76"/>
      <c r="P1" s="76"/>
      <c r="Q1" s="76"/>
      <c r="R1" s="76"/>
      <c r="S1" s="76"/>
      <c r="T1" s="76"/>
      <c r="U1" s="76"/>
      <c r="V1" s="76"/>
      <c r="W1" s="76"/>
      <c r="X1" s="76"/>
      <c r="Y1" s="76"/>
      <c r="Z1" s="76"/>
      <c r="AA1" s="76"/>
      <c r="AB1" s="76"/>
    </row>
    <row r="2" spans="1:44" s="2" customFormat="1" ht="5.25" x14ac:dyDescent="0.15"/>
    <row r="3" spans="1:44" x14ac:dyDescent="0.2">
      <c r="A3" s="3" t="s">
        <v>0</v>
      </c>
      <c r="H3" s="63"/>
      <c r="I3" s="63"/>
      <c r="J3" s="63"/>
      <c r="K3" s="63"/>
      <c r="L3" s="63"/>
      <c r="M3" s="63"/>
      <c r="N3" s="63"/>
      <c r="O3" s="63"/>
      <c r="P3" s="63"/>
      <c r="Q3" s="63"/>
      <c r="R3" s="63"/>
      <c r="S3" s="63"/>
      <c r="T3" s="63"/>
      <c r="U3" s="63"/>
      <c r="V3" s="63"/>
      <c r="W3" s="63"/>
      <c r="X3" s="63"/>
      <c r="Y3" s="63"/>
      <c r="Z3" s="63"/>
      <c r="AA3" s="63"/>
      <c r="AB3" s="63"/>
      <c r="AC3" s="5" t="s">
        <v>1</v>
      </c>
      <c r="AD3" s="5" t="s">
        <v>2</v>
      </c>
    </row>
    <row r="4" spans="1:44" x14ac:dyDescent="0.2">
      <c r="A4" s="6" t="s">
        <v>3</v>
      </c>
      <c r="H4" s="77"/>
      <c r="I4" s="77"/>
      <c r="J4" s="77"/>
      <c r="K4" s="77"/>
      <c r="L4" s="77"/>
      <c r="M4" s="77"/>
      <c r="N4" s="77"/>
      <c r="O4" s="77"/>
      <c r="P4" s="77"/>
      <c r="Q4" s="77"/>
      <c r="R4" s="77"/>
      <c r="S4" s="77"/>
      <c r="T4" s="77"/>
      <c r="U4" s="77"/>
      <c r="V4" s="77"/>
      <c r="W4" s="77"/>
      <c r="X4" s="77"/>
      <c r="Y4" s="77"/>
      <c r="Z4" s="77"/>
      <c r="AA4" s="77"/>
      <c r="AB4" s="77"/>
      <c r="AC4" s="4">
        <f>IF(H3="",0,1)</f>
        <v>0</v>
      </c>
      <c r="AD4" s="4">
        <f>IF(H4="",0,1)</f>
        <v>0</v>
      </c>
    </row>
    <row r="5" spans="1:44" s="2" customFormat="1" ht="5.25" x14ac:dyDescent="0.15"/>
    <row r="6" spans="1:44" x14ac:dyDescent="0.2">
      <c r="A6" s="69" t="str">
        <f>IF(SUM(AC4:AD4)=0,"Let's get started! Enter a client name and/or ID number.",IF(AC4=0,"Enter a client name and/or ID number.",IF(AD4=0,"Enter a housing case manager name.","Change in Household Income")))</f>
        <v>Let's get started! Enter a client name and/or ID number.</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7" t="s">
        <v>4</v>
      </c>
      <c r="AD6" s="7"/>
      <c r="AE6" s="7"/>
      <c r="AF6" s="7"/>
      <c r="AG6" s="8" t="s">
        <v>5</v>
      </c>
      <c r="AH6" s="9" t="s">
        <v>6</v>
      </c>
      <c r="AI6" s="10" t="s">
        <v>7</v>
      </c>
      <c r="AJ6" s="11" t="s">
        <v>8</v>
      </c>
      <c r="AK6" s="11"/>
      <c r="AL6" s="11"/>
      <c r="AM6" s="11"/>
      <c r="AN6" s="12" t="s">
        <v>9</v>
      </c>
      <c r="AO6" s="13" t="s">
        <v>10</v>
      </c>
      <c r="AP6" s="14" t="s">
        <v>11</v>
      </c>
      <c r="AQ6" s="12" t="s">
        <v>12</v>
      </c>
      <c r="AR6" s="13" t="s">
        <v>13</v>
      </c>
    </row>
    <row r="7" spans="1:44" s="2" customFormat="1" ht="5.25" x14ac:dyDescent="0.15">
      <c r="AC7" s="15"/>
      <c r="AD7" s="15"/>
      <c r="AE7" s="15"/>
      <c r="AF7" s="15"/>
      <c r="AG7" s="16"/>
      <c r="AH7" s="17"/>
      <c r="AI7" s="18"/>
      <c r="AJ7" s="19"/>
      <c r="AK7" s="19"/>
      <c r="AL7" s="19"/>
      <c r="AM7" s="19"/>
      <c r="AN7" s="20"/>
      <c r="AO7" s="21"/>
      <c r="AP7" s="22"/>
      <c r="AQ7" s="20"/>
      <c r="AR7" s="21"/>
    </row>
    <row r="8" spans="1:44" x14ac:dyDescent="0.2">
      <c r="A8" s="5">
        <v>1</v>
      </c>
      <c r="B8" s="4" t="s">
        <v>14</v>
      </c>
      <c r="Z8" s="66"/>
      <c r="AA8" s="66"/>
      <c r="AB8" s="66"/>
      <c r="AC8" s="7">
        <f>IF(Z8="",0,1)</f>
        <v>0</v>
      </c>
      <c r="AD8" s="7"/>
      <c r="AE8" s="7"/>
      <c r="AF8" s="7"/>
      <c r="AG8" s="8">
        <f>IF(Z8="Yes",1,0)</f>
        <v>0</v>
      </c>
      <c r="AH8" s="9">
        <f>IF(OR(AG8=1,AG9=1),1,0)</f>
        <v>0</v>
      </c>
      <c r="AI8" s="23">
        <f>IF(AND(A6="Change in Household Income",AC8=1,AC9=1,AH8=0),1,0)</f>
        <v>0</v>
      </c>
      <c r="AJ8" s="11"/>
      <c r="AK8" s="11"/>
      <c r="AL8" s="11"/>
      <c r="AM8" s="11"/>
      <c r="AN8" s="24" t="s">
        <v>15</v>
      </c>
      <c r="AO8" s="25" t="s">
        <v>16</v>
      </c>
      <c r="AP8" s="26" t="s">
        <v>17</v>
      </c>
      <c r="AQ8" s="24" t="s">
        <v>18</v>
      </c>
      <c r="AR8" s="25" t="s">
        <v>19</v>
      </c>
    </row>
    <row r="9" spans="1:44" x14ac:dyDescent="0.2">
      <c r="A9" s="5">
        <v>2</v>
      </c>
      <c r="B9" s="4" t="s">
        <v>20</v>
      </c>
      <c r="Z9" s="66"/>
      <c r="AA9" s="66"/>
      <c r="AB9" s="66"/>
      <c r="AC9" s="7">
        <f t="shared" ref="AC9:AC12" si="0">IF(Z9="",0,1)</f>
        <v>0</v>
      </c>
      <c r="AD9" s="7"/>
      <c r="AE9" s="7"/>
      <c r="AF9" s="7"/>
      <c r="AG9" s="8">
        <f>IF(Z9="Yes",1,0)</f>
        <v>0</v>
      </c>
      <c r="AH9" s="9"/>
      <c r="AI9" s="23"/>
      <c r="AJ9" s="11"/>
      <c r="AK9" s="11"/>
      <c r="AL9" s="11"/>
      <c r="AM9" s="11"/>
      <c r="AN9" s="27" t="s">
        <v>21</v>
      </c>
      <c r="AO9" s="28" t="s">
        <v>22</v>
      </c>
      <c r="AP9" s="29" t="s">
        <v>23</v>
      </c>
      <c r="AQ9" s="30" t="s">
        <v>24</v>
      </c>
      <c r="AR9" s="31" t="s">
        <v>25</v>
      </c>
    </row>
    <row r="10" spans="1:44" x14ac:dyDescent="0.2">
      <c r="B10" s="5" t="s">
        <v>26</v>
      </c>
      <c r="C10" s="4" t="s">
        <v>27</v>
      </c>
      <c r="X10" s="32"/>
      <c r="Y10" s="33" t="str">
        <f>IF(AI8=0,"","Not applicable")</f>
        <v/>
      </c>
      <c r="Z10" s="67"/>
      <c r="AA10" s="67"/>
      <c r="AB10" s="67"/>
      <c r="AC10" s="7">
        <f t="shared" si="0"/>
        <v>0</v>
      </c>
      <c r="AD10" s="7"/>
      <c r="AE10" s="7"/>
      <c r="AF10" s="7"/>
      <c r="AG10" s="8"/>
      <c r="AH10" s="9"/>
      <c r="AI10" s="23"/>
      <c r="AJ10" s="11"/>
      <c r="AK10" s="11"/>
      <c r="AL10" s="11"/>
      <c r="AM10" s="11"/>
      <c r="AO10" s="34" t="s">
        <v>28</v>
      </c>
      <c r="AP10" s="26" t="s">
        <v>29</v>
      </c>
      <c r="AQ10" s="25" t="s">
        <v>30</v>
      </c>
    </row>
    <row r="11" spans="1:44" x14ac:dyDescent="0.2">
      <c r="B11" s="5" t="s">
        <v>31</v>
      </c>
      <c r="C11" s="4" t="s">
        <v>179</v>
      </c>
      <c r="X11" s="32"/>
      <c r="Y11" s="33" t="str">
        <f>IF(AI8=0,"","Not applicable")</f>
        <v/>
      </c>
      <c r="Z11" s="66"/>
      <c r="AA11" s="66"/>
      <c r="AB11" s="66"/>
      <c r="AC11" s="7">
        <f t="shared" si="0"/>
        <v>0</v>
      </c>
      <c r="AD11" s="7"/>
      <c r="AE11" s="7"/>
      <c r="AF11" s="7"/>
      <c r="AG11" s="8"/>
      <c r="AH11" s="9"/>
      <c r="AI11" s="23"/>
      <c r="AJ11" s="11"/>
      <c r="AK11" s="11"/>
      <c r="AL11" s="11"/>
      <c r="AM11" s="11"/>
      <c r="AP11" s="30" t="s">
        <v>32</v>
      </c>
      <c r="AQ11" s="28" t="s">
        <v>33</v>
      </c>
    </row>
    <row r="12" spans="1:44" x14ac:dyDescent="0.2">
      <c r="B12" s="5" t="s">
        <v>34</v>
      </c>
      <c r="C12" s="4" t="s">
        <v>180</v>
      </c>
      <c r="X12" s="32"/>
      <c r="Y12" s="33" t="str">
        <f>IF(AI8=0,"","Not applicable")</f>
        <v/>
      </c>
      <c r="Z12" s="66"/>
      <c r="AA12" s="66"/>
      <c r="AB12" s="66"/>
      <c r="AC12" s="7">
        <f t="shared" si="0"/>
        <v>0</v>
      </c>
      <c r="AD12" s="7"/>
      <c r="AE12" s="7"/>
      <c r="AF12" s="15"/>
      <c r="AG12" s="8"/>
      <c r="AH12" s="9"/>
      <c r="AI12" s="23"/>
      <c r="AJ12" s="11"/>
      <c r="AK12" s="11"/>
      <c r="AL12" s="11"/>
      <c r="AM12" s="11"/>
      <c r="AO12" s="2"/>
      <c r="AP12" s="35" t="s">
        <v>35</v>
      </c>
      <c r="AQ12" s="36" t="s">
        <v>36</v>
      </c>
      <c r="AR12" s="2"/>
    </row>
    <row r="13" spans="1:44" s="2" customFormat="1" ht="5.25" x14ac:dyDescent="0.15">
      <c r="AC13" s="15"/>
      <c r="AD13" s="15"/>
      <c r="AE13" s="15"/>
      <c r="AF13" s="37"/>
      <c r="AG13" s="16"/>
      <c r="AH13" s="17"/>
      <c r="AI13" s="18"/>
      <c r="AJ13" s="19"/>
      <c r="AK13" s="19"/>
      <c r="AL13" s="19"/>
      <c r="AM13" s="19"/>
      <c r="AP13" s="20" t="s">
        <v>37</v>
      </c>
      <c r="AQ13" s="21" t="s">
        <v>38</v>
      </c>
    </row>
    <row r="14" spans="1:44" x14ac:dyDescent="0.2">
      <c r="A14" s="65" t="s">
        <v>39</v>
      </c>
      <c r="B14" s="65"/>
      <c r="C14" s="65"/>
      <c r="D14" s="65"/>
      <c r="E14" s="65"/>
      <c r="F14" s="65"/>
      <c r="G14" s="65"/>
      <c r="H14" s="65" t="s">
        <v>11</v>
      </c>
      <c r="I14" s="65"/>
      <c r="J14" s="65"/>
      <c r="K14" s="65"/>
      <c r="L14" s="65"/>
      <c r="M14" s="65"/>
      <c r="N14" s="65"/>
      <c r="O14" s="65" t="s">
        <v>12</v>
      </c>
      <c r="P14" s="65"/>
      <c r="Q14" s="65"/>
      <c r="R14" s="65"/>
      <c r="S14" s="65"/>
      <c r="T14" s="65"/>
      <c r="U14" s="65"/>
      <c r="V14" s="65" t="s">
        <v>40</v>
      </c>
      <c r="W14" s="65"/>
      <c r="X14" s="65"/>
      <c r="Y14" s="65"/>
      <c r="Z14" s="65"/>
      <c r="AA14" s="65"/>
      <c r="AB14" s="65"/>
      <c r="AC14" s="7"/>
      <c r="AD14" s="7"/>
      <c r="AE14" s="7"/>
      <c r="AF14" s="15"/>
      <c r="AG14" s="8"/>
      <c r="AH14" s="9"/>
      <c r="AI14" s="23"/>
      <c r="AJ14" s="11"/>
      <c r="AK14" s="11"/>
      <c r="AL14" s="11"/>
      <c r="AM14" s="11"/>
      <c r="AO14" s="2"/>
      <c r="AP14" s="35" t="s">
        <v>41</v>
      </c>
      <c r="AQ14" s="36" t="s">
        <v>42</v>
      </c>
      <c r="AR14" s="2"/>
    </row>
    <row r="15" spans="1:44" s="2" customFormat="1" ht="5.25" x14ac:dyDescent="0.15">
      <c r="A15" s="38"/>
      <c r="AC15" s="15"/>
      <c r="AD15" s="15"/>
      <c r="AE15" s="15"/>
      <c r="AF15" s="15"/>
      <c r="AG15" s="16"/>
      <c r="AH15" s="17"/>
      <c r="AI15" s="18"/>
      <c r="AJ15" s="19"/>
      <c r="AK15" s="19"/>
      <c r="AL15" s="19"/>
      <c r="AM15" s="19"/>
      <c r="AP15" s="20" t="s">
        <v>43</v>
      </c>
      <c r="AQ15" s="21" t="s">
        <v>44</v>
      </c>
    </row>
    <row r="16" spans="1:44" x14ac:dyDescent="0.2">
      <c r="A16" s="70"/>
      <c r="B16" s="71"/>
      <c r="C16" s="71"/>
      <c r="D16" s="71"/>
      <c r="E16" s="71"/>
      <c r="F16" s="71"/>
      <c r="G16" s="72"/>
      <c r="H16" s="70"/>
      <c r="I16" s="71"/>
      <c r="J16" s="71"/>
      <c r="K16" s="71"/>
      <c r="L16" s="71"/>
      <c r="M16" s="71"/>
      <c r="N16" s="72"/>
      <c r="O16" s="70"/>
      <c r="P16" s="71"/>
      <c r="Q16" s="71"/>
      <c r="R16" s="71"/>
      <c r="S16" s="71"/>
      <c r="T16" s="71"/>
      <c r="U16" s="72"/>
      <c r="V16" s="73"/>
      <c r="W16" s="74"/>
      <c r="X16" s="74"/>
      <c r="Y16" s="74"/>
      <c r="Z16" s="74"/>
      <c r="AA16" s="74"/>
      <c r="AB16" s="75"/>
      <c r="AC16" s="7">
        <f>IF(A16="",0,1)</f>
        <v>0</v>
      </c>
      <c r="AD16" s="7">
        <f>IF(H16="",0,1)</f>
        <v>0</v>
      </c>
      <c r="AE16" s="7">
        <f>IF(O16="",0,1)</f>
        <v>0</v>
      </c>
      <c r="AF16" s="7">
        <f>IF(V16="",0,1)</f>
        <v>0</v>
      </c>
      <c r="AG16" s="8"/>
      <c r="AH16" s="9"/>
      <c r="AI16" s="23"/>
      <c r="AJ16" s="11">
        <f>IF(AND($AH$8=1,SUM($AC$16:$AF$16)&gt;0,AC16=0),1,0)</f>
        <v>0</v>
      </c>
      <c r="AK16" s="11">
        <f>IF(AND($AH$8=1,SUM($AC$16:$AF$16)&gt;0,AD16=0),1,0)</f>
        <v>0</v>
      </c>
      <c r="AL16" s="11">
        <f>IF(AND($AH$8=1,SUM($AC$16:$AF$16)&gt;0,AE16=0),1,0)</f>
        <v>0</v>
      </c>
      <c r="AM16" s="11">
        <f>IF(AND($AH$8=1,SUM($AC$16:$AF$16)&gt;0,AF16=0),1,0)</f>
        <v>0</v>
      </c>
      <c r="AP16" s="24" t="s">
        <v>45</v>
      </c>
      <c r="AQ16" s="25" t="s">
        <v>46</v>
      </c>
    </row>
    <row r="17" spans="1:44" x14ac:dyDescent="0.2">
      <c r="A17" s="70"/>
      <c r="B17" s="71"/>
      <c r="C17" s="71"/>
      <c r="D17" s="71"/>
      <c r="E17" s="71"/>
      <c r="F17" s="71"/>
      <c r="G17" s="72"/>
      <c r="H17" s="70"/>
      <c r="I17" s="71"/>
      <c r="J17" s="71"/>
      <c r="K17" s="71"/>
      <c r="L17" s="71"/>
      <c r="M17" s="71"/>
      <c r="N17" s="72"/>
      <c r="O17" s="70"/>
      <c r="P17" s="71"/>
      <c r="Q17" s="71"/>
      <c r="R17" s="71"/>
      <c r="S17" s="71"/>
      <c r="T17" s="71"/>
      <c r="U17" s="72"/>
      <c r="V17" s="73"/>
      <c r="W17" s="74"/>
      <c r="X17" s="74"/>
      <c r="Y17" s="74"/>
      <c r="Z17" s="74"/>
      <c r="AA17" s="74"/>
      <c r="AB17" s="75"/>
      <c r="AC17" s="7">
        <f>IF(A17="",0,1)</f>
        <v>0</v>
      </c>
      <c r="AD17" s="7">
        <f>IF(H17="",0,1)</f>
        <v>0</v>
      </c>
      <c r="AE17" s="7">
        <f>IF(O17="",0,1)</f>
        <v>0</v>
      </c>
      <c r="AF17" s="7">
        <f t="shared" ref="AF17:AF18" si="1">IF(V17="",0,1)</f>
        <v>0</v>
      </c>
      <c r="AG17" s="8"/>
      <c r="AH17" s="9"/>
      <c r="AI17" s="23"/>
      <c r="AJ17" s="11">
        <f>IF(AND($AH$8=1,SUM($AC$17:$AF$17)&gt;0,AC17=0),1,0)</f>
        <v>0</v>
      </c>
      <c r="AK17" s="11">
        <f>IF(AND($AH$8=1,SUM($AC$17:$AF$17)&gt;0,AD17=0),1,0)</f>
        <v>0</v>
      </c>
      <c r="AL17" s="11">
        <f>IF(AND($AH$8=1,SUM($AC$17:$AF$17)&gt;0,AE17=0),1,0)</f>
        <v>0</v>
      </c>
      <c r="AM17" s="11">
        <f>IF(AND($AH$8=1,SUM($AC$17:$AF$17)&gt;0,AF17=0),1,0)</f>
        <v>0</v>
      </c>
      <c r="AP17" s="30" t="s">
        <v>47</v>
      </c>
      <c r="AQ17" s="31" t="s">
        <v>48</v>
      </c>
    </row>
    <row r="18" spans="1:44" x14ac:dyDescent="0.2">
      <c r="A18" s="70"/>
      <c r="B18" s="71"/>
      <c r="C18" s="71"/>
      <c r="D18" s="71"/>
      <c r="E18" s="71"/>
      <c r="F18" s="71"/>
      <c r="G18" s="72"/>
      <c r="H18" s="70"/>
      <c r="I18" s="71"/>
      <c r="J18" s="71"/>
      <c r="K18" s="71"/>
      <c r="L18" s="71"/>
      <c r="M18" s="71"/>
      <c r="N18" s="72"/>
      <c r="O18" s="70"/>
      <c r="P18" s="71"/>
      <c r="Q18" s="71"/>
      <c r="R18" s="71"/>
      <c r="S18" s="71"/>
      <c r="T18" s="71"/>
      <c r="U18" s="72"/>
      <c r="V18" s="73"/>
      <c r="W18" s="74"/>
      <c r="X18" s="74"/>
      <c r="Y18" s="74"/>
      <c r="Z18" s="74"/>
      <c r="AA18" s="74"/>
      <c r="AB18" s="75"/>
      <c r="AC18" s="7">
        <f>IF(A18="",0,1)</f>
        <v>0</v>
      </c>
      <c r="AD18" s="7">
        <f>IF(H18="",0,1)</f>
        <v>0</v>
      </c>
      <c r="AE18" s="7">
        <f>IF(O18="",0,1)</f>
        <v>0</v>
      </c>
      <c r="AF18" s="7">
        <f t="shared" si="1"/>
        <v>0</v>
      </c>
      <c r="AG18" s="8"/>
      <c r="AH18" s="9"/>
      <c r="AI18" s="23"/>
      <c r="AJ18" s="11">
        <f>IF(AND($AH$8=1,SUM($AC$18:$AF$18)&gt;0,AC18=0),1,0)</f>
        <v>0</v>
      </c>
      <c r="AK18" s="11">
        <f>IF(AND($AH$8=1,SUM($AC$18:$AF$18)&gt;0,AD18=0),1,0)</f>
        <v>0</v>
      </c>
      <c r="AL18" s="11">
        <f>IF(AND($AH$8=1,SUM($AC$18:$AF$18)&gt;0,AE18=0),1,0)</f>
        <v>0</v>
      </c>
      <c r="AM18" s="11">
        <f>IF(AND($AH$8=1,SUM($AC$18:$AF$18)&gt;0,AF18=0),1,0)</f>
        <v>0</v>
      </c>
      <c r="AO18" s="2"/>
      <c r="AP18" s="36" t="s">
        <v>49</v>
      </c>
      <c r="AQ18" s="2"/>
      <c r="AR18" s="2"/>
    </row>
    <row r="19" spans="1:44" s="2" customFormat="1" ht="5.25" x14ac:dyDescent="0.15">
      <c r="AC19" s="15"/>
      <c r="AD19" s="15"/>
      <c r="AE19" s="15"/>
      <c r="AF19" s="15"/>
      <c r="AG19" s="16"/>
      <c r="AH19" s="17"/>
      <c r="AI19" s="18"/>
      <c r="AJ19" s="19"/>
      <c r="AK19" s="19"/>
      <c r="AL19" s="19"/>
      <c r="AM19" s="19"/>
      <c r="AP19" s="21" t="s">
        <v>50</v>
      </c>
    </row>
    <row r="20" spans="1:44" s="1" customFormat="1" ht="11.25" x14ac:dyDescent="0.2">
      <c r="A20" s="39" t="s">
        <v>177</v>
      </c>
      <c r="AC20" s="40"/>
      <c r="AD20" s="40"/>
      <c r="AE20" s="40"/>
      <c r="AF20" s="40"/>
      <c r="AG20" s="41"/>
      <c r="AH20" s="42"/>
      <c r="AI20" s="43"/>
      <c r="AJ20" s="44"/>
      <c r="AK20" s="44"/>
      <c r="AL20" s="44"/>
      <c r="AM20" s="44"/>
      <c r="AP20" s="45" t="s">
        <v>51</v>
      </c>
    </row>
    <row r="21" spans="1:44" s="1" customFormat="1" ht="11.25" x14ac:dyDescent="0.2">
      <c r="A21" s="39" t="s">
        <v>183</v>
      </c>
      <c r="AC21" s="40"/>
      <c r="AD21" s="40"/>
      <c r="AE21" s="40"/>
      <c r="AF21" s="40"/>
      <c r="AG21" s="41"/>
      <c r="AH21" s="42"/>
      <c r="AI21" s="43"/>
      <c r="AJ21" s="44"/>
      <c r="AK21" s="44"/>
      <c r="AL21" s="44"/>
      <c r="AM21" s="44"/>
      <c r="AP21" s="46" t="s">
        <v>52</v>
      </c>
    </row>
    <row r="22" spans="1:44" s="1" customFormat="1" ht="11.25" x14ac:dyDescent="0.2">
      <c r="A22" s="39" t="s">
        <v>178</v>
      </c>
      <c r="AC22" s="40"/>
      <c r="AD22" s="40"/>
      <c r="AE22" s="40"/>
      <c r="AF22" s="40"/>
      <c r="AG22" s="41"/>
      <c r="AH22" s="42"/>
      <c r="AI22" s="43"/>
      <c r="AJ22" s="44"/>
      <c r="AK22" s="44"/>
      <c r="AL22" s="44"/>
      <c r="AM22" s="44"/>
      <c r="AP22" s="45" t="s">
        <v>53</v>
      </c>
    </row>
    <row r="23" spans="1:44" s="2" customFormat="1" ht="5.25" x14ac:dyDescent="0.15">
      <c r="AC23" s="15"/>
      <c r="AD23" s="15"/>
      <c r="AE23" s="15"/>
      <c r="AF23" s="15"/>
      <c r="AG23" s="16"/>
      <c r="AH23" s="17"/>
      <c r="AI23" s="18"/>
      <c r="AJ23" s="19"/>
      <c r="AK23" s="19"/>
      <c r="AL23" s="19"/>
      <c r="AM23" s="19"/>
      <c r="AP23" s="21" t="s">
        <v>48</v>
      </c>
    </row>
    <row r="24" spans="1:44" x14ac:dyDescent="0.2">
      <c r="A24" s="69" t="str">
        <f>IF(A6&lt;&gt;"Change in Household Income","Change in Household Residency",IF(AC8=0,"Select whether the household has experienced a change in income of $200 or more per month.",IF(AC9=0,"Select whether the household has requested an interim recertification for a change in income.",IF(AND(AC8=1,AC9=1,AI8=1,SUM(AC10:AC12)+SUM(AC16:AF18)&gt;0),"Error. Household income has not changed. Delete this entry.",IF(AND(AH8=1,AC10=0),"Enter the date of the change in household income.",IF(AND(AH8=1,AC11=0),"Select whether household annual gross income increased, decreased, or stayed the same overall.",IF(AND(AH8=1,AC12=0),"Select whether household annual gross income is still at or below 80% of Area Median Income per the household's county of residence.",IF(AND(AH8=1,SUM(AC16:AF16)=0),"Enter information for income change number 1.",IF(SUM(AJ16:AM16)&gt;0,"Complete the entries for income change number 1.",IF(SUM(AJ17:AM17)&gt;0,"Complete the entries for income change number 2.",IF(SUM(AJ18:AM18)&gt;0,"Complete the entries for income change number 3.","Change in Household Residency")))))))))))</f>
        <v>Change in Household Residency</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7"/>
      <c r="AD24" s="7"/>
      <c r="AE24" s="7"/>
      <c r="AF24" s="7"/>
      <c r="AG24" s="8"/>
      <c r="AH24" s="9"/>
      <c r="AI24" s="23"/>
      <c r="AJ24" s="11"/>
      <c r="AK24" s="11"/>
      <c r="AL24" s="11"/>
      <c r="AM24" s="11"/>
      <c r="AP24" s="25" t="s">
        <v>54</v>
      </c>
    </row>
    <row r="25" spans="1:44" s="2" customFormat="1" ht="5.25" x14ac:dyDescent="0.15">
      <c r="AC25" s="15"/>
      <c r="AD25" s="15"/>
      <c r="AE25" s="15"/>
      <c r="AF25" s="15"/>
      <c r="AG25" s="16"/>
      <c r="AH25" s="17"/>
      <c r="AI25" s="18"/>
      <c r="AJ25" s="19"/>
      <c r="AK25" s="19"/>
      <c r="AL25" s="19"/>
      <c r="AM25" s="19"/>
      <c r="AP25" s="21" t="s">
        <v>55</v>
      </c>
    </row>
    <row r="26" spans="1:44" x14ac:dyDescent="0.2">
      <c r="A26" s="5">
        <v>3</v>
      </c>
      <c r="B26" s="4" t="s">
        <v>56</v>
      </c>
      <c r="Z26" s="66"/>
      <c r="AA26" s="66"/>
      <c r="AB26" s="66"/>
      <c r="AC26" s="7">
        <f>IF(Z26="",0,1)</f>
        <v>0</v>
      </c>
      <c r="AD26" s="7"/>
      <c r="AE26" s="7"/>
      <c r="AF26" s="7"/>
      <c r="AG26" s="8">
        <f>IF(Z26="Yes",1,0)</f>
        <v>0</v>
      </c>
      <c r="AH26" s="9">
        <f>IF(AG26=1,1,0)</f>
        <v>0</v>
      </c>
      <c r="AI26" s="23">
        <f>IF(AND(A24="Change in Household Residency",AC26=1,AH26=0),1,0)</f>
        <v>0</v>
      </c>
      <c r="AJ26" s="11"/>
      <c r="AK26" s="11"/>
      <c r="AL26" s="11"/>
      <c r="AM26" s="11"/>
      <c r="AP26" s="25" t="s">
        <v>57</v>
      </c>
    </row>
    <row r="27" spans="1:44" x14ac:dyDescent="0.2">
      <c r="B27" s="5" t="s">
        <v>26</v>
      </c>
      <c r="C27" s="4" t="s">
        <v>58</v>
      </c>
      <c r="Y27" s="33" t="str">
        <f>IF(AI26=0,"","Not applicable")</f>
        <v/>
      </c>
      <c r="Z27" s="67"/>
      <c r="AA27" s="67"/>
      <c r="AB27" s="67"/>
      <c r="AC27" s="7">
        <f t="shared" ref="AC27:AC29" si="2">IF(Z27="",0,1)</f>
        <v>0</v>
      </c>
      <c r="AD27" s="7"/>
      <c r="AE27" s="7"/>
      <c r="AF27" s="7"/>
      <c r="AG27" s="8"/>
      <c r="AH27" s="9"/>
      <c r="AI27" s="23"/>
      <c r="AJ27" s="11"/>
      <c r="AK27" s="11"/>
      <c r="AL27" s="11"/>
      <c r="AM27" s="11"/>
      <c r="AP27" s="28" t="s">
        <v>59</v>
      </c>
    </row>
    <row r="28" spans="1:44" x14ac:dyDescent="0.2">
      <c r="B28" s="5" t="s">
        <v>31</v>
      </c>
      <c r="C28" s="4" t="s">
        <v>180</v>
      </c>
      <c r="Y28" s="33" t="str">
        <f>IF(AI26=0,"","Not applicable")</f>
        <v/>
      </c>
      <c r="Z28" s="66"/>
      <c r="AA28" s="66"/>
      <c r="AB28" s="66"/>
      <c r="AC28" s="7">
        <f t="shared" si="2"/>
        <v>0</v>
      </c>
      <c r="AD28" s="7"/>
      <c r="AE28" s="7"/>
      <c r="AF28" s="15"/>
      <c r="AG28" s="8"/>
      <c r="AH28" s="9"/>
      <c r="AI28" s="23"/>
      <c r="AJ28" s="11"/>
      <c r="AK28" s="11"/>
      <c r="AL28" s="11"/>
      <c r="AM28" s="11"/>
      <c r="AO28" s="2"/>
      <c r="AP28" s="36" t="s">
        <v>60</v>
      </c>
      <c r="AQ28" s="2"/>
      <c r="AR28" s="2"/>
    </row>
    <row r="29" spans="1:44" x14ac:dyDescent="0.2">
      <c r="B29" s="5" t="s">
        <v>34</v>
      </c>
      <c r="C29" s="4" t="s">
        <v>61</v>
      </c>
      <c r="Y29" s="33" t="str">
        <f>IF(AI26=0,"","Not applicable")</f>
        <v/>
      </c>
      <c r="Z29" s="66"/>
      <c r="AA29" s="66"/>
      <c r="AB29" s="66"/>
      <c r="AC29" s="7">
        <f t="shared" si="2"/>
        <v>0</v>
      </c>
      <c r="AD29" s="7"/>
      <c r="AE29" s="7"/>
      <c r="AF29" s="7"/>
      <c r="AG29" s="8"/>
      <c r="AH29" s="9"/>
      <c r="AI29" s="23"/>
      <c r="AJ29" s="11"/>
      <c r="AK29" s="11"/>
      <c r="AL29" s="11"/>
      <c r="AM29" s="11"/>
      <c r="AP29" s="28" t="s">
        <v>62</v>
      </c>
    </row>
    <row r="30" spans="1:44" s="2" customFormat="1" ht="5.25" x14ac:dyDescent="0.15">
      <c r="AC30" s="15"/>
      <c r="AD30" s="15"/>
      <c r="AE30" s="15"/>
      <c r="AF30" s="15"/>
      <c r="AG30" s="16"/>
      <c r="AH30" s="17"/>
      <c r="AI30" s="18"/>
      <c r="AJ30" s="19"/>
      <c r="AK30" s="19"/>
      <c r="AL30" s="19"/>
      <c r="AM30" s="19"/>
      <c r="AP30" s="36" t="s">
        <v>63</v>
      </c>
    </row>
    <row r="31" spans="1:44" x14ac:dyDescent="0.2">
      <c r="H31" s="65" t="s">
        <v>64</v>
      </c>
      <c r="I31" s="65"/>
      <c r="J31" s="65"/>
      <c r="K31" s="65"/>
      <c r="L31" s="65"/>
      <c r="M31" s="65"/>
      <c r="N31" s="65"/>
      <c r="O31" s="65"/>
      <c r="P31" s="65"/>
      <c r="Q31" s="65"/>
      <c r="R31" s="65"/>
      <c r="S31" s="65"/>
      <c r="T31" s="65"/>
      <c r="U31" s="65"/>
      <c r="AC31" s="7"/>
      <c r="AD31" s="7"/>
      <c r="AE31" s="7"/>
      <c r="AF31" s="7"/>
      <c r="AG31" s="8"/>
      <c r="AH31" s="9"/>
      <c r="AI31" s="23"/>
      <c r="AJ31" s="11"/>
      <c r="AK31" s="11"/>
      <c r="AL31" s="11"/>
      <c r="AM31" s="11"/>
      <c r="AP31" s="28" t="s">
        <v>65</v>
      </c>
    </row>
    <row r="32" spans="1:44" s="2" customFormat="1" ht="5.25" x14ac:dyDescent="0.15">
      <c r="AC32" s="15"/>
      <c r="AD32" s="15"/>
      <c r="AE32" s="15"/>
      <c r="AF32" s="15"/>
      <c r="AG32" s="16"/>
      <c r="AH32" s="17"/>
      <c r="AI32" s="18"/>
      <c r="AJ32" s="19"/>
      <c r="AK32" s="19"/>
      <c r="AL32" s="19"/>
      <c r="AM32" s="19"/>
      <c r="AP32" s="36" t="s">
        <v>66</v>
      </c>
    </row>
    <row r="33" spans="1:44" x14ac:dyDescent="0.2">
      <c r="H33" s="68"/>
      <c r="I33" s="68"/>
      <c r="J33" s="68"/>
      <c r="K33" s="68"/>
      <c r="L33" s="68"/>
      <c r="M33" s="68"/>
      <c r="N33" s="68"/>
      <c r="O33" s="68"/>
      <c r="P33" s="68"/>
      <c r="Q33" s="68"/>
      <c r="R33" s="68"/>
      <c r="S33" s="68"/>
      <c r="T33" s="68"/>
      <c r="U33" s="68"/>
      <c r="AC33" s="7">
        <f>IF(H33="",0,1)</f>
        <v>0</v>
      </c>
      <c r="AD33" s="7"/>
      <c r="AE33" s="7"/>
      <c r="AF33" s="7"/>
      <c r="AG33" s="8"/>
      <c r="AH33" s="9"/>
      <c r="AI33" s="23"/>
      <c r="AJ33" s="11"/>
      <c r="AK33" s="11"/>
      <c r="AL33" s="11"/>
      <c r="AM33" s="11"/>
      <c r="AP33" s="28" t="s">
        <v>67</v>
      </c>
    </row>
    <row r="34" spans="1:44" x14ac:dyDescent="0.2">
      <c r="H34" s="68"/>
      <c r="I34" s="68"/>
      <c r="J34" s="68"/>
      <c r="K34" s="68"/>
      <c r="L34" s="68"/>
      <c r="M34" s="68"/>
      <c r="N34" s="68"/>
      <c r="O34" s="68"/>
      <c r="P34" s="68"/>
      <c r="Q34" s="68"/>
      <c r="R34" s="68"/>
      <c r="S34" s="68"/>
      <c r="T34" s="68"/>
      <c r="U34" s="68"/>
      <c r="AC34" s="7"/>
      <c r="AD34" s="7"/>
      <c r="AE34" s="7"/>
      <c r="AF34" s="15"/>
      <c r="AG34" s="8"/>
      <c r="AH34" s="9"/>
      <c r="AI34" s="23"/>
      <c r="AJ34" s="11"/>
      <c r="AK34" s="11"/>
      <c r="AL34" s="11"/>
      <c r="AM34" s="11"/>
      <c r="AO34" s="2"/>
      <c r="AP34" s="36" t="s">
        <v>68</v>
      </c>
      <c r="AQ34" s="2"/>
      <c r="AR34" s="2"/>
    </row>
    <row r="35" spans="1:44" x14ac:dyDescent="0.2">
      <c r="H35" s="68"/>
      <c r="I35" s="68"/>
      <c r="J35" s="68"/>
      <c r="K35" s="68"/>
      <c r="L35" s="68"/>
      <c r="M35" s="68"/>
      <c r="N35" s="68"/>
      <c r="O35" s="68"/>
      <c r="P35" s="68"/>
      <c r="Q35" s="68"/>
      <c r="R35" s="68"/>
      <c r="S35" s="68"/>
      <c r="T35" s="68"/>
      <c r="U35" s="68"/>
      <c r="AC35" s="7"/>
      <c r="AD35" s="7"/>
      <c r="AE35" s="7"/>
      <c r="AF35" s="7"/>
      <c r="AG35" s="8"/>
      <c r="AH35" s="9"/>
      <c r="AI35" s="23"/>
      <c r="AJ35" s="11"/>
      <c r="AK35" s="11"/>
      <c r="AL35" s="11"/>
      <c r="AM35" s="11"/>
      <c r="AP35" s="28" t="s">
        <v>69</v>
      </c>
    </row>
    <row r="36" spans="1:44" s="2" customFormat="1" ht="5.25" x14ac:dyDescent="0.15">
      <c r="AC36" s="15"/>
      <c r="AD36" s="15"/>
      <c r="AE36" s="15"/>
      <c r="AF36" s="15"/>
      <c r="AG36" s="16"/>
      <c r="AH36" s="17"/>
      <c r="AI36" s="18"/>
      <c r="AJ36" s="19"/>
      <c r="AK36" s="19"/>
      <c r="AL36" s="19"/>
      <c r="AM36" s="19"/>
      <c r="AP36" s="36" t="s">
        <v>70</v>
      </c>
    </row>
    <row r="37" spans="1:44" s="1" customFormat="1" ht="11.25" x14ac:dyDescent="0.2">
      <c r="A37" s="39" t="s">
        <v>181</v>
      </c>
      <c r="AC37" s="40"/>
      <c r="AD37" s="40"/>
      <c r="AE37" s="40"/>
      <c r="AF37" s="40"/>
      <c r="AG37" s="41"/>
      <c r="AH37" s="42"/>
      <c r="AI37" s="43"/>
      <c r="AJ37" s="44"/>
      <c r="AK37" s="44"/>
      <c r="AL37" s="44"/>
      <c r="AM37" s="44"/>
      <c r="AP37" s="46" t="s">
        <v>71</v>
      </c>
    </row>
    <row r="38" spans="1:44" s="1" customFormat="1" ht="11.25" x14ac:dyDescent="0.2">
      <c r="A38" s="39" t="s">
        <v>182</v>
      </c>
      <c r="AC38" s="40"/>
      <c r="AD38" s="40"/>
      <c r="AE38" s="40"/>
      <c r="AF38" s="40"/>
      <c r="AG38" s="41"/>
      <c r="AH38" s="42"/>
      <c r="AI38" s="43"/>
      <c r="AJ38" s="44"/>
      <c r="AK38" s="44"/>
      <c r="AL38" s="44"/>
      <c r="AM38" s="44"/>
      <c r="AP38" s="45" t="s">
        <v>72</v>
      </c>
    </row>
    <row r="39" spans="1:44" s="1" customFormat="1" ht="11.25" x14ac:dyDescent="0.2">
      <c r="A39" s="39" t="s">
        <v>184</v>
      </c>
      <c r="AC39" s="40"/>
      <c r="AD39" s="40"/>
      <c r="AE39" s="40"/>
      <c r="AF39" s="40"/>
      <c r="AG39" s="41"/>
      <c r="AH39" s="42"/>
      <c r="AI39" s="43"/>
      <c r="AJ39" s="44"/>
      <c r="AK39" s="44"/>
      <c r="AL39" s="44"/>
      <c r="AM39" s="44"/>
      <c r="AP39" s="46" t="s">
        <v>73</v>
      </c>
    </row>
    <row r="40" spans="1:44" s="1" customFormat="1" ht="11.25" x14ac:dyDescent="0.2">
      <c r="A40" s="39" t="s">
        <v>185</v>
      </c>
      <c r="AC40" s="40"/>
      <c r="AD40" s="40"/>
      <c r="AE40" s="40"/>
      <c r="AF40" s="40"/>
      <c r="AG40" s="41"/>
      <c r="AH40" s="42"/>
      <c r="AI40" s="43"/>
      <c r="AJ40" s="44"/>
      <c r="AK40" s="44"/>
      <c r="AL40" s="44"/>
      <c r="AM40" s="44"/>
      <c r="AP40" s="46" t="s">
        <v>74</v>
      </c>
    </row>
    <row r="41" spans="1:44" s="2" customFormat="1" ht="5.25" x14ac:dyDescent="0.15">
      <c r="AC41" s="15"/>
      <c r="AD41" s="15"/>
      <c r="AE41" s="15"/>
      <c r="AF41" s="15"/>
      <c r="AG41" s="16"/>
      <c r="AH41" s="17"/>
      <c r="AI41" s="18"/>
      <c r="AJ41" s="19"/>
      <c r="AK41" s="19"/>
      <c r="AL41" s="19"/>
      <c r="AM41" s="19"/>
      <c r="AP41" s="58" t="s">
        <v>75</v>
      </c>
    </row>
    <row r="42" spans="1:44" x14ac:dyDescent="0.2">
      <c r="A42" s="69" t="str">
        <f>IF(NOT(AND(A6="Change in Household Income",A24="Change in Household Residency")),"Change in Household Composition",IF(AC26=0,"Select whether the household has experienced a change in residency.",IF(AND(AC26=1,AI26=1,SUM(AC27:AC29)+SUM(AC33)&gt;0),"Error. Household residency has not changed. Delete this entry.",IF(AND(AH26=1,AC27=0),"Enter the date of the change in household residency.",IF(AND(AH26=1,AC28=0),"Select whether household annual gross income is still at or below 80% of Area Median Income per the household's county of residence.",IF(AND(AH26=1,AC29=0),"Select whether the household still resides in the provider's Service Delivery Area.",IF(AND(AH26=1,AC33=0),"Enter the household's new physical address.","Change in Household Composition")))))))</f>
        <v>Change in Household Composition</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7"/>
      <c r="AD42" s="7"/>
      <c r="AE42" s="7"/>
      <c r="AF42" s="7"/>
      <c r="AG42" s="8"/>
      <c r="AH42" s="9"/>
      <c r="AI42" s="23"/>
      <c r="AJ42" s="11"/>
      <c r="AK42" s="11"/>
      <c r="AL42" s="11"/>
      <c r="AM42" s="11"/>
      <c r="AO42" s="52"/>
      <c r="AP42" s="59"/>
    </row>
    <row r="43" spans="1:44" s="2" customFormat="1" ht="5.25" x14ac:dyDescent="0.15">
      <c r="AC43" s="15"/>
      <c r="AD43" s="15"/>
      <c r="AE43" s="15"/>
      <c r="AF43" s="15"/>
      <c r="AG43" s="16"/>
      <c r="AH43" s="17"/>
      <c r="AI43" s="18"/>
      <c r="AJ43" s="19"/>
      <c r="AK43" s="19"/>
      <c r="AL43" s="19"/>
      <c r="AM43" s="19"/>
      <c r="AP43" s="53"/>
    </row>
    <row r="44" spans="1:44" x14ac:dyDescent="0.2">
      <c r="A44" s="5">
        <v>4</v>
      </c>
      <c r="B44" s="4" t="s">
        <v>76</v>
      </c>
      <c r="Z44" s="66"/>
      <c r="AA44" s="66"/>
      <c r="AB44" s="66"/>
      <c r="AC44" s="7">
        <f>IF(Z44="",0,1)</f>
        <v>0</v>
      </c>
      <c r="AD44" s="7"/>
      <c r="AE44" s="7"/>
      <c r="AF44" s="7"/>
      <c r="AG44" s="8">
        <f>IF(Z44="Yes",1,0)</f>
        <v>0</v>
      </c>
      <c r="AH44" s="9">
        <f>IF(AG44=1,1,0)</f>
        <v>0</v>
      </c>
      <c r="AI44" s="23">
        <f>IF(AND(A42="Change in Household Composition",AC44=1,AH44=0),1,0)</f>
        <v>0</v>
      </c>
      <c r="AJ44" s="11"/>
      <c r="AK44" s="11"/>
      <c r="AL44" s="11"/>
      <c r="AM44" s="11"/>
    </row>
    <row r="45" spans="1:44" x14ac:dyDescent="0.2">
      <c r="B45" s="5" t="s">
        <v>26</v>
      </c>
      <c r="C45" s="4" t="s">
        <v>77</v>
      </c>
      <c r="Y45" s="33" t="str">
        <f>IF(AI44=0,"","Not applicable")</f>
        <v/>
      </c>
      <c r="Z45" s="67"/>
      <c r="AA45" s="67"/>
      <c r="AB45" s="67"/>
      <c r="AC45" s="7">
        <f t="shared" ref="AC45:AC48" si="3">IF(Z45="",0,1)</f>
        <v>0</v>
      </c>
      <c r="AD45" s="7"/>
      <c r="AE45" s="7"/>
      <c r="AF45" s="7"/>
      <c r="AG45" s="8"/>
      <c r="AH45" s="9"/>
      <c r="AI45" s="23"/>
      <c r="AJ45" s="11"/>
      <c r="AK45" s="11"/>
      <c r="AL45" s="11"/>
      <c r="AM45" s="11"/>
      <c r="AP45" s="52"/>
    </row>
    <row r="46" spans="1:44" x14ac:dyDescent="0.2">
      <c r="B46" s="5" t="s">
        <v>31</v>
      </c>
      <c r="C46" s="4" t="s">
        <v>78</v>
      </c>
      <c r="Y46" s="33" t="str">
        <f>IF(AI44=0,"","Not applicable")</f>
        <v/>
      </c>
      <c r="Z46" s="66"/>
      <c r="AA46" s="66"/>
      <c r="AB46" s="66"/>
      <c r="AC46" s="7">
        <f t="shared" si="3"/>
        <v>0</v>
      </c>
      <c r="AD46" s="7"/>
      <c r="AE46" s="7"/>
      <c r="AF46" s="7"/>
      <c r="AG46" s="8"/>
      <c r="AH46" s="9"/>
      <c r="AI46" s="23"/>
      <c r="AJ46" s="11"/>
      <c r="AK46" s="11"/>
      <c r="AL46" s="11"/>
      <c r="AM46" s="11"/>
    </row>
    <row r="47" spans="1:44" x14ac:dyDescent="0.2">
      <c r="B47" s="5" t="s">
        <v>34</v>
      </c>
      <c r="C47" s="4" t="s">
        <v>180</v>
      </c>
      <c r="Y47" s="33" t="str">
        <f>IF(AI44=0,"","Not applicable")</f>
        <v/>
      </c>
      <c r="Z47" s="66"/>
      <c r="AA47" s="66"/>
      <c r="AB47" s="66"/>
      <c r="AC47" s="7">
        <f t="shared" si="3"/>
        <v>0</v>
      </c>
      <c r="AD47" s="7"/>
      <c r="AE47" s="7"/>
      <c r="AF47" s="7"/>
      <c r="AG47" s="8"/>
      <c r="AH47" s="9"/>
      <c r="AI47" s="23"/>
      <c r="AJ47" s="11"/>
      <c r="AK47" s="11"/>
      <c r="AL47" s="11"/>
      <c r="AM47" s="11"/>
    </row>
    <row r="48" spans="1:44" x14ac:dyDescent="0.2">
      <c r="B48" s="5" t="s">
        <v>79</v>
      </c>
      <c r="C48" s="4" t="s">
        <v>80</v>
      </c>
      <c r="Y48" s="33" t="str">
        <f>IF(AI44=0,"","Not applicable")</f>
        <v/>
      </c>
      <c r="Z48" s="66"/>
      <c r="AA48" s="66"/>
      <c r="AB48" s="66"/>
      <c r="AC48" s="7">
        <f t="shared" si="3"/>
        <v>0</v>
      </c>
      <c r="AD48" s="7"/>
      <c r="AE48" s="7"/>
      <c r="AF48" s="7"/>
      <c r="AG48" s="8"/>
      <c r="AH48" s="9"/>
      <c r="AI48" s="23"/>
      <c r="AJ48" s="11"/>
      <c r="AK48" s="11"/>
      <c r="AL48" s="11"/>
      <c r="AM48" s="11"/>
      <c r="AN48" s="56"/>
      <c r="AO48" s="56" t="s">
        <v>171</v>
      </c>
    </row>
    <row r="49" spans="1:41" x14ac:dyDescent="0.2">
      <c r="C49" s="5" t="s">
        <v>81</v>
      </c>
      <c r="D49" s="4" t="s">
        <v>82</v>
      </c>
      <c r="Y49" s="33" t="str">
        <f>IF(AI44=1,"Not applicable",IF(AI49=1,"Not applicable",""))</f>
        <v/>
      </c>
      <c r="Z49" s="66"/>
      <c r="AA49" s="66"/>
      <c r="AB49" s="66"/>
      <c r="AC49" s="7">
        <f>IF(Z49="",0,1)</f>
        <v>0</v>
      </c>
      <c r="AD49" s="7"/>
      <c r="AE49" s="7"/>
      <c r="AF49" s="7"/>
      <c r="AG49" s="8"/>
      <c r="AH49" s="9"/>
      <c r="AI49" s="47">
        <f>IF(AND(A42="Change in Household Composition",AC44=1,AH44=1,AC48=1,Z48="Yes"),1,0)</f>
        <v>0</v>
      </c>
      <c r="AJ49" s="11"/>
      <c r="AK49" s="11"/>
      <c r="AL49" s="11"/>
      <c r="AM49" s="11"/>
      <c r="AN49" s="54"/>
      <c r="AO49" s="54">
        <f>IF(AND(AH44=1,Z48="No",MIN(AN53:AN55)&lt;&gt;-1),1,0)</f>
        <v>0</v>
      </c>
    </row>
    <row r="50" spans="1:41" s="2" customFormat="1" ht="5.25" x14ac:dyDescent="0.15">
      <c r="AC50" s="15"/>
      <c r="AD50" s="15"/>
      <c r="AE50" s="15"/>
      <c r="AF50" s="15"/>
      <c r="AG50" s="16"/>
      <c r="AH50" s="17"/>
      <c r="AI50" s="18"/>
      <c r="AJ50" s="19"/>
      <c r="AK50" s="19"/>
      <c r="AL50" s="19"/>
      <c r="AM50" s="19"/>
    </row>
    <row r="51" spans="1:41" x14ac:dyDescent="0.2">
      <c r="H51" s="65" t="s">
        <v>39</v>
      </c>
      <c r="I51" s="65"/>
      <c r="J51" s="65"/>
      <c r="K51" s="65"/>
      <c r="L51" s="65"/>
      <c r="M51" s="65"/>
      <c r="N51" s="65"/>
      <c r="O51" s="65" t="s">
        <v>83</v>
      </c>
      <c r="P51" s="65"/>
      <c r="Q51" s="65"/>
      <c r="R51" s="65"/>
      <c r="S51" s="65"/>
      <c r="T51" s="65"/>
      <c r="U51" s="65"/>
      <c r="AC51" s="7"/>
      <c r="AD51" s="7"/>
      <c r="AE51" s="7"/>
      <c r="AF51" s="7"/>
      <c r="AG51" s="8"/>
      <c r="AH51" s="9"/>
      <c r="AI51" s="23"/>
      <c r="AJ51" s="11"/>
      <c r="AK51" s="11"/>
      <c r="AL51" s="11"/>
      <c r="AM51" s="11"/>
      <c r="AN51" s="54" t="s">
        <v>84</v>
      </c>
      <c r="AO51" s="54" t="s">
        <v>85</v>
      </c>
    </row>
    <row r="52" spans="1:41" s="2" customFormat="1" ht="5.25" x14ac:dyDescent="0.15">
      <c r="AC52" s="15"/>
      <c r="AD52" s="15"/>
      <c r="AE52" s="15"/>
      <c r="AF52" s="15"/>
      <c r="AG52" s="16"/>
      <c r="AH52" s="17"/>
      <c r="AI52" s="18"/>
      <c r="AJ52" s="19"/>
      <c r="AK52" s="19"/>
      <c r="AL52" s="19"/>
      <c r="AM52" s="19"/>
      <c r="AN52" s="55"/>
      <c r="AO52" s="55"/>
    </row>
    <row r="53" spans="1:41" x14ac:dyDescent="0.2">
      <c r="H53" s="61"/>
      <c r="I53" s="61"/>
      <c r="J53" s="61"/>
      <c r="K53" s="61"/>
      <c r="L53" s="61"/>
      <c r="M53" s="61"/>
      <c r="N53" s="61"/>
      <c r="O53" s="62"/>
      <c r="P53" s="62"/>
      <c r="Q53" s="62"/>
      <c r="R53" s="62"/>
      <c r="S53" s="62"/>
      <c r="T53" s="62"/>
      <c r="U53" s="62"/>
      <c r="AC53" s="7">
        <f>IF(H53="",0,1)</f>
        <v>0</v>
      </c>
      <c r="AD53" s="7">
        <f>IF(O53="",0,1)</f>
        <v>0</v>
      </c>
      <c r="AE53" s="7"/>
      <c r="AF53" s="7"/>
      <c r="AG53" s="8"/>
      <c r="AH53" s="9"/>
      <c r="AI53" s="23"/>
      <c r="AJ53" s="11">
        <f>IF(AND(AH44=1,SUM($AC$53:$AD$53)&gt;0,AC53=0),1,0)</f>
        <v>0</v>
      </c>
      <c r="AK53" s="11">
        <f>IF(AND(AH44=1,SUM($AC$53:$AD$53)&gt;0,AD53=0),1,0)</f>
        <v>0</v>
      </c>
      <c r="AL53" s="11"/>
      <c r="AM53" s="11"/>
      <c r="AN53" s="54" t="str">
        <f>IF(AND($AH$44=1,O53="Joined"),1,IF(AND($AH$44=1,O53="Left"),-1,""))</f>
        <v/>
      </c>
      <c r="AO53" s="54" t="str">
        <f>IF(AND(AH44=1,Z46="Increase",SUM(AN53:AN55)&gt;0),"Yes",IF(AND(AH44=1,Z46="Decrease",SUM(AN53:AN55)&lt;0),"Yes",IF(AND(AH44=1,Z46="Stay the Same",SUM(AN53:AN55)=0),"Yes","No")))</f>
        <v>No</v>
      </c>
    </row>
    <row r="54" spans="1:41" x14ac:dyDescent="0.2">
      <c r="H54" s="61"/>
      <c r="I54" s="61"/>
      <c r="J54" s="61"/>
      <c r="K54" s="61"/>
      <c r="L54" s="61"/>
      <c r="M54" s="61"/>
      <c r="N54" s="61"/>
      <c r="O54" s="62"/>
      <c r="P54" s="62"/>
      <c r="Q54" s="62"/>
      <c r="R54" s="62"/>
      <c r="S54" s="62"/>
      <c r="T54" s="62"/>
      <c r="U54" s="62"/>
      <c r="AC54" s="7">
        <f t="shared" ref="AC54:AC55" si="4">IF(H54="",0,1)</f>
        <v>0</v>
      </c>
      <c r="AD54" s="7">
        <f>IF(O54="",0,1)</f>
        <v>0</v>
      </c>
      <c r="AE54" s="7"/>
      <c r="AF54" s="7"/>
      <c r="AG54" s="8"/>
      <c r="AH54" s="9"/>
      <c r="AI54" s="23"/>
      <c r="AJ54" s="11">
        <f>IF(AND(AH44=1,SUM($AC$54:$AD$54)&gt;0,AC54=0),1,0)</f>
        <v>0</v>
      </c>
      <c r="AK54" s="11">
        <f>IF(AND(AH44=1,SUM($AC$54:$AD$54)&gt;0,AD54=0),1,0)</f>
        <v>0</v>
      </c>
      <c r="AL54" s="11"/>
      <c r="AM54" s="11"/>
      <c r="AN54" s="54" t="str">
        <f t="shared" ref="AN54:AN55" si="5">IF(AND($AH$44=1,O54="Joined"),1,IF(AND($AH$44=1,O54="Left"),-1,""))</f>
        <v/>
      </c>
      <c r="AO54" s="54"/>
    </row>
    <row r="55" spans="1:41" x14ac:dyDescent="0.2">
      <c r="H55" s="61"/>
      <c r="I55" s="61"/>
      <c r="J55" s="61"/>
      <c r="K55" s="61"/>
      <c r="L55" s="61"/>
      <c r="M55" s="61"/>
      <c r="N55" s="61"/>
      <c r="O55" s="62"/>
      <c r="P55" s="62"/>
      <c r="Q55" s="62"/>
      <c r="R55" s="62"/>
      <c r="S55" s="62"/>
      <c r="T55" s="62"/>
      <c r="U55" s="62"/>
      <c r="AC55" s="7">
        <f t="shared" si="4"/>
        <v>0</v>
      </c>
      <c r="AD55" s="7">
        <f>IF(O55="",0,1)</f>
        <v>0</v>
      </c>
      <c r="AE55" s="7"/>
      <c r="AF55" s="7"/>
      <c r="AG55" s="8"/>
      <c r="AH55" s="9"/>
      <c r="AI55" s="23"/>
      <c r="AJ55" s="11">
        <f>IF(AND(AH44=1,SUM($AC$55:$AD$55)&gt;0,AC55=0),1,0)</f>
        <v>0</v>
      </c>
      <c r="AK55" s="11">
        <f>IF(AND(AH44=1,SUM($AC$55:$AD$55)&gt;0,AD55=0),1,0)</f>
        <v>0</v>
      </c>
      <c r="AL55" s="11"/>
      <c r="AM55" s="11"/>
      <c r="AN55" s="54" t="str">
        <f t="shared" si="5"/>
        <v/>
      </c>
      <c r="AO55" s="54"/>
    </row>
    <row r="56" spans="1:41" s="2" customFormat="1" ht="5.25" x14ac:dyDescent="0.15"/>
    <row r="57" spans="1:41" s="1" customFormat="1" ht="11.25" x14ac:dyDescent="0.2">
      <c r="A57" s="39" t="s">
        <v>186</v>
      </c>
    </row>
    <row r="58" spans="1:41" s="1" customFormat="1" ht="11.25" x14ac:dyDescent="0.2">
      <c r="A58" s="39" t="s">
        <v>187</v>
      </c>
    </row>
    <row r="59" spans="1:41" s="1" customFormat="1" ht="11.25" x14ac:dyDescent="0.2">
      <c r="A59" s="39" t="s">
        <v>188</v>
      </c>
    </row>
    <row r="60" spans="1:41" s="2" customFormat="1" ht="6" thickBo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row>
    <row r="61" spans="1:41" s="2" customFormat="1" ht="6" thickTop="1" x14ac:dyDescent="0.15"/>
    <row r="62" spans="1:41" x14ac:dyDescent="0.2">
      <c r="A62" s="49" t="s">
        <v>189</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row>
    <row r="63" spans="1:41" x14ac:dyDescent="0.2">
      <c r="A63" s="50" t="s">
        <v>190</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1:41" x14ac:dyDescent="0.2">
      <c r="A64" s="50" t="s">
        <v>191</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1:32" s="57" customFormat="1" ht="8.25" x14ac:dyDescent="0.15">
      <c r="AC65" s="57" t="s">
        <v>86</v>
      </c>
      <c r="AF65" s="57" t="s">
        <v>87</v>
      </c>
    </row>
    <row r="66" spans="1:32" x14ac:dyDescent="0.2">
      <c r="A66" s="4" t="s">
        <v>88</v>
      </c>
      <c r="H66" s="63"/>
      <c r="I66" s="63"/>
      <c r="J66" s="63"/>
      <c r="K66" s="63"/>
      <c r="L66" s="63"/>
      <c r="M66" s="63"/>
      <c r="N66" s="63"/>
      <c r="O66" s="63"/>
      <c r="P66" s="63"/>
      <c r="Q66" s="63"/>
      <c r="R66" s="63"/>
      <c r="S66" s="63"/>
      <c r="T66" s="63"/>
      <c r="U66" s="63"/>
      <c r="Y66" s="5" t="s">
        <v>89</v>
      </c>
      <c r="Z66" s="64"/>
      <c r="AA66" s="64"/>
      <c r="AB66" s="64"/>
      <c r="AC66" s="4">
        <f>IF(AI8+AI26+AI44=3,1,0)</f>
        <v>0</v>
      </c>
      <c r="AF66" s="4" t="str">
        <f>IF(AND(A68="Interim eligibility recertification is complete.",Z12&lt;&gt;"No",Z28&lt;&gt;"No",Z29&lt;&gt;"No",Z47&lt;&gt;"No",Z48&lt;&gt;"No"),"Yes","No")</f>
        <v>No</v>
      </c>
    </row>
    <row r="67" spans="1:32" s="2" customFormat="1" ht="5.25" x14ac:dyDescent="0.15"/>
    <row r="68" spans="1:32" x14ac:dyDescent="0.2">
      <c r="A68" s="60" t="str">
        <f>IF(NOT(AND(A6="Change in Household Income",A24="Change in Household Residency",A42="Change in Household Composition")),"",IF(AC44=0,"Select whether the household has experienced a change in composition.",IF(AND(AC44=1,AI44=1,SUM(AC45:AC49)+SUM(AC53:AD55)&gt;0),"Error. Household composition has not changed. Delete this entry.",IF(AND(AH44=1,AC45=0),"Enter the date of the change in household composition.",IF(AND(AH44=1,AC46=0),"Select whether the number of household members increased, decreased, or stayed the same overall.",IF(AND(AH44=1,AC47=0),"Select whether household annual gross income is still at or below 80% of Area Median Income per the household's county of residence.",IF(AND(AH44=1,AC48=0),"Select whether the household still includes an eligible individual.",IF(AND(AH44=1,AC49=1,AI49=1),"Error. This question is for households that no longer include an eligible individual. Delete this entry.",IF(AND(AH44=1,AI49=0,AC49=0),"Select whether the household qualifies for the provider's grace period.",IF(AND(AH44=1,SUM(AC53:AD53)=0),"Enter information for household membership change number 1.",IF(SUM(AJ53:AK53)&gt;0,"Complete the entries for household membership change number 1.",IF(SUM(AJ54:AK54)&gt;0,"Complete the entries for household membership change number 2.",IF(SUM(AJ55:AK55)&gt;0,"Complete the entries for household membership change number 3.",IF(AND(AH44=1,AO53="No"),CONCATENATE("Membership status has ",IF(SUM(AN53:AN55)&gt;0,"increased overall.",IF(SUM(AN53:AN55)&lt;0,"decreased overall.","stayed the same overall."))," Review selection for 4b, enter another change, or adjust a membership status."),IF(AO49=1,"The household no longer includes an eligible individual, but no one has left. Review selection for 4d or adjust a membership status.",IF(AC66=1,"Error. Based on the information above, household income, residency, and/or composition have not changed. Form O is unnecessary.","Interim eligibility recertification is complete."))))))))))))))))</f>
        <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row>
    <row r="69" spans="1:32" x14ac:dyDescent="0.2">
      <c r="A69" s="60" t="str">
        <f>IF(A68="Interim eligibility recertification is complete.","Attach documentation of the changes in household income, residency, and/or composition. Complete and attach all required forms.","")</f>
        <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row>
    <row r="70" spans="1:32" x14ac:dyDescent="0.2">
      <c r="A70" s="60" t="str">
        <f>IF(AND(A68="Interim eligibility recertification is complete.",AF66="Yes"),"Eligible",IF(AND(A68="Interim eligibility recertification is complete.",AF66="No"),"Ineligible",""))</f>
        <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row>
    <row r="108" spans="29:33" x14ac:dyDescent="0.2">
      <c r="AC108" s="2"/>
      <c r="AD108" s="2"/>
      <c r="AE108" s="2"/>
      <c r="AF108" s="2"/>
      <c r="AG108" s="2"/>
    </row>
  </sheetData>
  <sheetProtection algorithmName="SHA-512" hashValue="7AaPzu5z3d8TH65BE583gV6aOVztsAUkB3uU3o291MecuBP4HGVaz4g9H63kTKTHVHCV2icLjvGgRJ+CSi+z8Q==" saltValue="qwJNBTQna+UF2NfUABh+QA==" spinCount="100000" sheet="1" selectLockedCells="1"/>
  <mergeCells count="52">
    <mergeCell ref="Z9:AB9"/>
    <mergeCell ref="A1:AB1"/>
    <mergeCell ref="H3:AB3"/>
    <mergeCell ref="H4:AB4"/>
    <mergeCell ref="A6:AB6"/>
    <mergeCell ref="Z8:AB8"/>
    <mergeCell ref="Z10:AB10"/>
    <mergeCell ref="Z11:AB11"/>
    <mergeCell ref="Z12:AB12"/>
    <mergeCell ref="A14:G14"/>
    <mergeCell ref="H14:N14"/>
    <mergeCell ref="O14:U14"/>
    <mergeCell ref="V14:AB14"/>
    <mergeCell ref="Z26:AB26"/>
    <mergeCell ref="A16:G16"/>
    <mergeCell ref="H16:N16"/>
    <mergeCell ref="O16:U16"/>
    <mergeCell ref="V16:AB16"/>
    <mergeCell ref="A17:G17"/>
    <mergeCell ref="H17:N17"/>
    <mergeCell ref="O17:U17"/>
    <mergeCell ref="V17:AB17"/>
    <mergeCell ref="A18:G18"/>
    <mergeCell ref="H18:N18"/>
    <mergeCell ref="O18:U18"/>
    <mergeCell ref="V18:AB18"/>
    <mergeCell ref="A24:AB24"/>
    <mergeCell ref="Z49:AB49"/>
    <mergeCell ref="Z27:AB27"/>
    <mergeCell ref="Z28:AB28"/>
    <mergeCell ref="Z29:AB29"/>
    <mergeCell ref="H31:U31"/>
    <mergeCell ref="H33:U35"/>
    <mergeCell ref="A42:AB42"/>
    <mergeCell ref="Z44:AB44"/>
    <mergeCell ref="Z45:AB45"/>
    <mergeCell ref="Z46:AB46"/>
    <mergeCell ref="Z47:AB47"/>
    <mergeCell ref="Z48:AB48"/>
    <mergeCell ref="H51:N51"/>
    <mergeCell ref="O51:U51"/>
    <mergeCell ref="H53:N53"/>
    <mergeCell ref="O53:U53"/>
    <mergeCell ref="H54:N54"/>
    <mergeCell ref="O54:U54"/>
    <mergeCell ref="A70:AB70"/>
    <mergeCell ref="H55:N55"/>
    <mergeCell ref="O55:U55"/>
    <mergeCell ref="H66:U66"/>
    <mergeCell ref="Z66:AB66"/>
    <mergeCell ref="A68:AB68"/>
    <mergeCell ref="A69:AB69"/>
  </mergeCells>
  <conditionalFormatting sqref="A6:AB6">
    <cfRule type="cellIs" dxfId="315" priority="155" operator="equal">
      <formula>"Change in Household Income"</formula>
    </cfRule>
    <cfRule type="cellIs" dxfId="314" priority="156" operator="equal">
      <formula>"Enter a housing case manager name."</formula>
    </cfRule>
    <cfRule type="cellIs" dxfId="313" priority="157" operator="equal">
      <formula>"Enter a client name and/or ID number."</formula>
    </cfRule>
    <cfRule type="cellIs" dxfId="312" priority="158" operator="equal">
      <formula>"Let's get started! Enter a client name and/or ID number."</formula>
    </cfRule>
  </conditionalFormatting>
  <conditionalFormatting sqref="H3:AB3">
    <cfRule type="expression" dxfId="311" priority="154">
      <formula>$A$6="Enter a client name and/or ID number."</formula>
    </cfRule>
  </conditionalFormatting>
  <conditionalFormatting sqref="H4:AB4">
    <cfRule type="expression" dxfId="310" priority="153">
      <formula>$A$6="Enter a housing case manager name."</formula>
    </cfRule>
  </conditionalFormatting>
  <conditionalFormatting sqref="A24:AB24">
    <cfRule type="cellIs" dxfId="309" priority="41" operator="equal">
      <formula>"Complete the entries for income change number 3."</formula>
    </cfRule>
    <cfRule type="cellIs" dxfId="308" priority="42" operator="equal">
      <formula>"Complete the entries for income change number 2."</formula>
    </cfRule>
    <cfRule type="cellIs" dxfId="307" priority="43" operator="equal">
      <formula>"Complete the entries for income change number 1."</formula>
    </cfRule>
    <cfRule type="cellIs" dxfId="306" priority="44" operator="equal">
      <formula>"Enter information for income change number 1."</formula>
    </cfRule>
    <cfRule type="cellIs" dxfId="305" priority="45" operator="equal">
      <formula>"Select whether household annual gross income is still at or below 80% of Area Median Income per the household's county of residence."</formula>
    </cfRule>
    <cfRule type="cellIs" dxfId="304" priority="46" operator="equal">
      <formula>"Select whether household annual gross income increased, decreased, or stayed the same overall."</formula>
    </cfRule>
    <cfRule type="cellIs" dxfId="303" priority="47" operator="equal">
      <formula>"Enter the date of the change in household income."</formula>
    </cfRule>
    <cfRule type="cellIs" dxfId="302" priority="48" operator="equal">
      <formula>"Error. Household income has not changed. Delete this entry."</formula>
    </cfRule>
    <cfRule type="cellIs" dxfId="301" priority="49" operator="equal">
      <formula>"Select whether the household has requested an interim recertification for a change in income."</formula>
    </cfRule>
    <cfRule type="cellIs" dxfId="300" priority="50" operator="equal">
      <formula>"Select whether the household has experienced a change in income of $200 or more per month."</formula>
    </cfRule>
    <cfRule type="cellIs" dxfId="299" priority="152" operator="equal">
      <formula>"Change in Household Residency"</formula>
    </cfRule>
  </conditionalFormatting>
  <conditionalFormatting sqref="A42:AB42">
    <cfRule type="cellIs" dxfId="298" priority="60" operator="equal">
      <formula>"Enter the household's new physical address."</formula>
    </cfRule>
    <cfRule type="cellIs" dxfId="297" priority="61" operator="equal">
      <formula>"Select whether the household still resides in the provider's Service Delivery Area."</formula>
    </cfRule>
    <cfRule type="cellIs" dxfId="296" priority="62" operator="equal">
      <formula>"Select whether household annual gross income is still at or below 80% of Area Median Income per the household's county of residence."</formula>
    </cfRule>
    <cfRule type="cellIs" dxfId="295" priority="63" operator="equal">
      <formula>"Enter the date of the change in household residency."</formula>
    </cfRule>
    <cfRule type="cellIs" dxfId="294" priority="64" operator="equal">
      <formula>"Error. Household residency has not changed. Delete this entry."</formula>
    </cfRule>
    <cfRule type="cellIs" dxfId="293" priority="65" operator="equal">
      <formula>"Select whether the household has experienced a change in residency."</formula>
    </cfRule>
    <cfRule type="cellIs" dxfId="292" priority="151" operator="equal">
      <formula>"Change in Household Composition"</formula>
    </cfRule>
  </conditionalFormatting>
  <conditionalFormatting sqref="C10">
    <cfRule type="expression" dxfId="291" priority="150">
      <formula>$AI$8=1</formula>
    </cfRule>
  </conditionalFormatting>
  <conditionalFormatting sqref="C11">
    <cfRule type="expression" dxfId="290" priority="149">
      <formula>$AI$8=1</formula>
    </cfRule>
  </conditionalFormatting>
  <conditionalFormatting sqref="C12">
    <cfRule type="expression" dxfId="289" priority="148">
      <formula>$AI$8=1</formula>
    </cfRule>
  </conditionalFormatting>
  <conditionalFormatting sqref="A14:G14">
    <cfRule type="expression" dxfId="288" priority="147">
      <formula>$AI$8=1</formula>
    </cfRule>
  </conditionalFormatting>
  <conditionalFormatting sqref="H14:N14">
    <cfRule type="expression" dxfId="287" priority="146">
      <formula>$AI$8=1</formula>
    </cfRule>
  </conditionalFormatting>
  <conditionalFormatting sqref="O14:U14">
    <cfRule type="expression" dxfId="286" priority="145">
      <formula>$AI$8=1</formula>
    </cfRule>
  </conditionalFormatting>
  <conditionalFormatting sqref="V14:AB14">
    <cfRule type="expression" dxfId="285" priority="144">
      <formula>$AI$8=1</formula>
    </cfRule>
  </conditionalFormatting>
  <conditionalFormatting sqref="A16:AB18">
    <cfRule type="expression" dxfId="284" priority="143">
      <formula>$AI$8=1</formula>
    </cfRule>
  </conditionalFormatting>
  <conditionalFormatting sqref="C27">
    <cfRule type="expression" dxfId="283" priority="142">
      <formula>$AI$26=1</formula>
    </cfRule>
  </conditionalFormatting>
  <conditionalFormatting sqref="C28">
    <cfRule type="expression" dxfId="282" priority="141">
      <formula>$AI$26=1</formula>
    </cfRule>
  </conditionalFormatting>
  <conditionalFormatting sqref="C29">
    <cfRule type="expression" dxfId="281" priority="140">
      <formula>$AI$26=1</formula>
    </cfRule>
  </conditionalFormatting>
  <conditionalFormatting sqref="H31:U31">
    <cfRule type="expression" dxfId="280" priority="139">
      <formula>$AI$26=1</formula>
    </cfRule>
  </conditionalFormatting>
  <conditionalFormatting sqref="H33:U35">
    <cfRule type="expression" dxfId="279" priority="51">
      <formula>$A$42="Enter the household's new physical address."</formula>
    </cfRule>
    <cfRule type="expression" dxfId="278" priority="55">
      <formula>AND($AC$33=1,$A$42="Error. Household residency has not changed. Delete this entry.")</formula>
    </cfRule>
    <cfRule type="expression" dxfId="277" priority="138">
      <formula>$AI$26=1</formula>
    </cfRule>
  </conditionalFormatting>
  <conditionalFormatting sqref="Z10:AB10">
    <cfRule type="expression" dxfId="276" priority="25">
      <formula>$A$24="Enter the date of the change in household income."</formula>
    </cfRule>
    <cfRule type="expression" dxfId="275" priority="40">
      <formula>AND($AC$10=1,$A$24="Error. Household income has not changed. Delete this entry.")</formula>
    </cfRule>
    <cfRule type="expression" dxfId="274" priority="137">
      <formula>$AI$8=1</formula>
    </cfRule>
  </conditionalFormatting>
  <conditionalFormatting sqref="Z11:AB11">
    <cfRule type="expression" dxfId="273" priority="24">
      <formula>$A$24="Select whether household annual gross income increased, decreased, or stayed the same overall."</formula>
    </cfRule>
    <cfRule type="expression" dxfId="272" priority="39">
      <formula>AND($AC$11=1,$A$24="Error. Household income has not changed. Delete this entry.")</formula>
    </cfRule>
    <cfRule type="expression" dxfId="271" priority="136">
      <formula>$AI$8=1</formula>
    </cfRule>
  </conditionalFormatting>
  <conditionalFormatting sqref="Z12:AB12">
    <cfRule type="expression" dxfId="270" priority="23">
      <formula>$A$24="Select whether household annual gross income is still at or below 80% of Area Median Income per the household's county of residence."</formula>
    </cfRule>
    <cfRule type="expression" dxfId="269" priority="38">
      <formula>AND($AC$12=1,$A$24="Error. Household income has not changed. Delete this entry.")</formula>
    </cfRule>
    <cfRule type="expression" dxfId="268" priority="135">
      <formula>$AI$8=1</formula>
    </cfRule>
  </conditionalFormatting>
  <conditionalFormatting sqref="Z27:AB27">
    <cfRule type="expression" dxfId="267" priority="54">
      <formula>$A$42="Enter the date of the change in household residency."</formula>
    </cfRule>
    <cfRule type="expression" dxfId="266" priority="58">
      <formula>AND($AC$27=1,$A$42="Error. Household residency has not changed. Delete this entry.")</formula>
    </cfRule>
    <cfRule type="expression" dxfId="265" priority="134">
      <formula>$AI$26=1</formula>
    </cfRule>
  </conditionalFormatting>
  <conditionalFormatting sqref="Z28:AB28">
    <cfRule type="expression" dxfId="264" priority="53">
      <formula>$A$42="Select whether household annual gross income is still at or below 80% of Area Median Income per the household's county of residence."</formula>
    </cfRule>
    <cfRule type="expression" dxfId="263" priority="57">
      <formula>AND($AC$28=1,$A$42="Error. Household residency has not changed. Delete this entry.")</formula>
    </cfRule>
    <cfRule type="expression" dxfId="262" priority="133">
      <formula>$AI$26=1</formula>
    </cfRule>
  </conditionalFormatting>
  <conditionalFormatting sqref="Z29:AB29">
    <cfRule type="expression" dxfId="261" priority="52">
      <formula>$A$42="Select whether the household still resides in the provider's Service Delivery Area."</formula>
    </cfRule>
    <cfRule type="expression" dxfId="260" priority="56">
      <formula>AND($AC$29=1,$A$42="Error. Household residency has not changed. Delete this entry.")</formula>
    </cfRule>
    <cfRule type="expression" dxfId="259" priority="132">
      <formula>$AI$26=1</formula>
    </cfRule>
  </conditionalFormatting>
  <conditionalFormatting sqref="C45 B45:B48">
    <cfRule type="expression" dxfId="258" priority="131">
      <formula>$AI$44=1</formula>
    </cfRule>
  </conditionalFormatting>
  <conditionalFormatting sqref="C46">
    <cfRule type="expression" dxfId="257" priority="130">
      <formula>$AI$44=1</formula>
    </cfRule>
  </conditionalFormatting>
  <conditionalFormatting sqref="C47">
    <cfRule type="expression" dxfId="256" priority="129">
      <formula>$AI$44=1</formula>
    </cfRule>
  </conditionalFormatting>
  <conditionalFormatting sqref="C48">
    <cfRule type="expression" dxfId="255" priority="128">
      <formula>$AI$44=1</formula>
    </cfRule>
  </conditionalFormatting>
  <conditionalFormatting sqref="D49">
    <cfRule type="expression" dxfId="254" priority="114">
      <formula>$AI$49=1</formula>
    </cfRule>
    <cfRule type="expression" dxfId="253" priority="127">
      <formula>$AI$44=1</formula>
    </cfRule>
  </conditionalFormatting>
  <conditionalFormatting sqref="Z45:AB45">
    <cfRule type="expression" dxfId="252" priority="82">
      <formula>$A$68="Enter the date of the change in household composition."</formula>
    </cfRule>
    <cfRule type="expression" dxfId="251" priority="93">
      <formula>AND($AC$45=1,$A$68="Error. Household composition has not changed. Delete this entry.")</formula>
    </cfRule>
    <cfRule type="expression" dxfId="250" priority="126">
      <formula>$AI$44=1</formula>
    </cfRule>
  </conditionalFormatting>
  <conditionalFormatting sqref="Z46:AB46">
    <cfRule type="expression" dxfId="249" priority="66">
      <formula>$A$68="Membership status has stayed the same overall. Review selection for 4b, enter another change, or adjust a membership status."</formula>
    </cfRule>
    <cfRule type="expression" dxfId="248" priority="67">
      <formula>$A$68="Membership status has decreased overall. Review selection for 4b, enter another change, or adjust a membership status."</formula>
    </cfRule>
    <cfRule type="expression" dxfId="247" priority="68">
      <formula>$A$68="Membership status has increased overall. Review selection for 4b, enter another change, or adjust a membership status."</formula>
    </cfRule>
    <cfRule type="expression" dxfId="246" priority="81">
      <formula>$A$68="Select whether the number of household members increased, decreased, or stayed the same overall."</formula>
    </cfRule>
    <cfRule type="expression" dxfId="245" priority="92">
      <formula>AND($AC$46=1,$A$68="Error. Household composition has not changed. Delete this entry.")</formula>
    </cfRule>
    <cfRule type="expression" dxfId="244" priority="125">
      <formula>$AI$44=1</formula>
    </cfRule>
  </conditionalFormatting>
  <conditionalFormatting sqref="Z47:AB47">
    <cfRule type="expression" dxfId="243" priority="80">
      <formula>$A$68="Select whether household annual gross income is still at or below 80% of Area Median Income per the household's county of residence."</formula>
    </cfRule>
    <cfRule type="expression" dxfId="242" priority="91">
      <formula>AND($AC$47=1,$A$68="Error. Household composition has not changed. Delete this entry.")</formula>
    </cfRule>
    <cfRule type="expression" dxfId="241" priority="124">
      <formula>$AI$44=1</formula>
    </cfRule>
  </conditionalFormatting>
  <conditionalFormatting sqref="Z48:AB48">
    <cfRule type="expression" dxfId="240" priority="1">
      <formula>$A$68="The household no longer includes an eligible individual, but no one has left. Review selection for 4d or adjust a membership status."</formula>
    </cfRule>
    <cfRule type="expression" dxfId="239" priority="79">
      <formula>$A$68="Select whether the household still includes an eligible individual."</formula>
    </cfRule>
    <cfRule type="expression" dxfId="238" priority="90">
      <formula>AND($AC$48=1,$A$68="Error. Household composition has not changed. Delete this entry.")</formula>
    </cfRule>
    <cfRule type="expression" dxfId="237" priority="123">
      <formula>$AI$44=1</formula>
    </cfRule>
  </conditionalFormatting>
  <conditionalFormatting sqref="Z49:AB49">
    <cfRule type="expression" dxfId="236" priority="77">
      <formula>$A$68="Select whether the household qualifies for the provider's grace period."</formula>
    </cfRule>
    <cfRule type="expression" dxfId="235" priority="78">
      <formula>$A$68="Error. This question is for households that no longer include an eligible individual. Delete this entry."</formula>
    </cfRule>
    <cfRule type="expression" dxfId="234" priority="89">
      <formula>AND($AC$49=1,$A$68="Error. Household composition has not changed. Delete this entry.")</formula>
    </cfRule>
    <cfRule type="expression" dxfId="233" priority="115">
      <formula>$AI$49=1</formula>
    </cfRule>
    <cfRule type="expression" dxfId="232" priority="122">
      <formula>$AI$44=1</formula>
    </cfRule>
  </conditionalFormatting>
  <conditionalFormatting sqref="H51:N51">
    <cfRule type="expression" dxfId="231" priority="121">
      <formula>$AI$44=1</formula>
    </cfRule>
  </conditionalFormatting>
  <conditionalFormatting sqref="O51:U51">
    <cfRule type="expression" dxfId="230" priority="120">
      <formula>$AI$44=1</formula>
    </cfRule>
  </conditionalFormatting>
  <conditionalFormatting sqref="H53:U55">
    <cfRule type="expression" dxfId="229" priority="119">
      <formula>$AI$44=1</formula>
    </cfRule>
  </conditionalFormatting>
  <conditionalFormatting sqref="B10:B12">
    <cfRule type="expression" dxfId="228" priority="118">
      <formula>$AI$8=1</formula>
    </cfRule>
  </conditionalFormatting>
  <conditionalFormatting sqref="B27:B29">
    <cfRule type="expression" dxfId="227" priority="117">
      <formula>$AI$26=1</formula>
    </cfRule>
  </conditionalFormatting>
  <conditionalFormatting sqref="C49">
    <cfRule type="expression" dxfId="226" priority="116">
      <formula>$AI$44=1</formula>
    </cfRule>
  </conditionalFormatting>
  <conditionalFormatting sqref="C49">
    <cfRule type="expression" dxfId="225" priority="113">
      <formula>$AI$49=1</formula>
    </cfRule>
  </conditionalFormatting>
  <conditionalFormatting sqref="A68:AB68">
    <cfRule type="cellIs" dxfId="224" priority="2" operator="equal">
      <formula>"The household no longer includes an eligible individual, but no one has left. Review selection for 4d or adjust a membership status."</formula>
    </cfRule>
    <cfRule type="cellIs" dxfId="223" priority="95" operator="equal">
      <formula>"Error. Based on the information above, household income, residency, and/or composition have not changed. Form O is unnecessary."</formula>
    </cfRule>
    <cfRule type="cellIs" dxfId="222" priority="96" operator="equal">
      <formula>"Membership status has stayed the same overall. Review selection for 4b, enter another change, or adjust a membership status."</formula>
    </cfRule>
    <cfRule type="cellIs" dxfId="221" priority="97" operator="equal">
      <formula>"Membership status has decreased overall. Review selection for 4b, enter another change, or adjust a membership status."</formula>
    </cfRule>
    <cfRule type="cellIs" dxfId="220" priority="98" operator="equal">
      <formula>"Membership status has increased overall. Review selection for 4b, enter another change, or adjust a membership status."</formula>
    </cfRule>
    <cfRule type="cellIs" dxfId="219" priority="99" operator="equal">
      <formula>"Complete the entries for household membership change number 3."</formula>
    </cfRule>
    <cfRule type="cellIs" dxfId="218" priority="100" operator="equal">
      <formula>"Complete the entries for household membership change number 2."</formula>
    </cfRule>
    <cfRule type="cellIs" dxfId="217" priority="101" operator="equal">
      <formula>"Complete the entries for household membership change number 1."</formula>
    </cfRule>
    <cfRule type="cellIs" dxfId="216" priority="102" operator="equal">
      <formula>"Enter information for household membership change number 1."</formula>
    </cfRule>
    <cfRule type="cellIs" dxfId="215" priority="103" operator="equal">
      <formula>"Select whether the household qualifies for the provider's grace period."</formula>
    </cfRule>
    <cfRule type="cellIs" dxfId="214" priority="104" operator="equal">
      <formula>"Error. This question is for households that no longer include an eligible individual. Delete this entry."</formula>
    </cfRule>
    <cfRule type="cellIs" dxfId="213" priority="105" operator="equal">
      <formula>"Select whether the household still includes an eligible individual."</formula>
    </cfRule>
    <cfRule type="cellIs" dxfId="212" priority="106" operator="equal">
      <formula>"Select whether household annual gross income is still at or below 80% of Area Median Income per the household's county of residence."</formula>
    </cfRule>
    <cfRule type="cellIs" dxfId="211" priority="107" operator="equal">
      <formula>"Select whether the number of household members increased, decreased, or stayed the same overall."</formula>
    </cfRule>
    <cfRule type="cellIs" dxfId="210" priority="108" operator="equal">
      <formula>"Enter the date of the change in household composition."</formula>
    </cfRule>
    <cfRule type="cellIs" dxfId="209" priority="109" operator="equal">
      <formula>"Error. Household composition has not changed. Delete this entry."</formula>
    </cfRule>
    <cfRule type="cellIs" dxfId="208" priority="110" operator="equal">
      <formula>"Select whether the household has experienced a change in composition."</formula>
    </cfRule>
    <cfRule type="cellIs" dxfId="207" priority="112" operator="equal">
      <formula>"Interim eligibility recertification is complete."</formula>
    </cfRule>
  </conditionalFormatting>
  <conditionalFormatting sqref="A69:AB69">
    <cfRule type="cellIs" dxfId="206" priority="111" operator="equal">
      <formula>"Attach documentation of the changes in household income, residency, and/or composition. Complete and attach all required forms."</formula>
    </cfRule>
  </conditionalFormatting>
  <conditionalFormatting sqref="Z44:AB44">
    <cfRule type="expression" dxfId="205" priority="94">
      <formula>$A$68="Select whether the household has experienced a change in composition."</formula>
    </cfRule>
  </conditionalFormatting>
  <conditionalFormatting sqref="H53:N53">
    <cfRule type="expression" dxfId="204" priority="74">
      <formula>AND($AJ$53=1,$A$68="Complete the entries for household membership change number 1.")</formula>
    </cfRule>
    <cfRule type="expression" dxfId="203" priority="76">
      <formula>AND($AC$53=0,$AD$53=0,$A$68="Enter information for household membership change number 1.")</formula>
    </cfRule>
    <cfRule type="expression" dxfId="202" priority="88">
      <formula>AND($AC$53=1,$A$68="Error. Household composition has not changed. Delete this entry.")</formula>
    </cfRule>
  </conditionalFormatting>
  <conditionalFormatting sqref="H54:N54">
    <cfRule type="expression" dxfId="201" priority="72">
      <formula>AND($AJ$54=1,$A$68="Complete the entries for household membership change number 2.")</formula>
    </cfRule>
    <cfRule type="expression" dxfId="200" priority="87">
      <formula>AND($AC$54=1,$A$68="Error. Household composition has not changed. Delete this entry.")</formula>
    </cfRule>
  </conditionalFormatting>
  <conditionalFormatting sqref="H55:N55">
    <cfRule type="expression" dxfId="199" priority="70">
      <formula>AND($AJ$55=1,$A$68="Complete the entries for household membership change number 3.")</formula>
    </cfRule>
    <cfRule type="expression" dxfId="198" priority="86">
      <formula>AND($AC$55=1,$A$68="Error. Household composition has not changed. Delete this entry.")</formula>
    </cfRule>
  </conditionalFormatting>
  <conditionalFormatting sqref="O53:U53">
    <cfRule type="expression" dxfId="197" priority="73">
      <formula>AND($AK$53=1,$A$68="Complete the entries for household membership change number 1.")</formula>
    </cfRule>
    <cfRule type="expression" dxfId="196" priority="75">
      <formula>AND($AC$53=0,$AD$53=0,$A$68="Enter information for household membership change number 1.")</formula>
    </cfRule>
    <cfRule type="expression" dxfId="195" priority="85">
      <formula>AND($AD$53=1,$A$68="Error. Household composition has not changed. Delete this entry.")</formula>
    </cfRule>
  </conditionalFormatting>
  <conditionalFormatting sqref="O54:U54">
    <cfRule type="expression" dxfId="194" priority="71">
      <formula>AND($AK$54=1,$A$68="Complete the entries for household membership change number 2.")</formula>
    </cfRule>
    <cfRule type="expression" dxfId="193" priority="84">
      <formula>AND($AD$54=1,$A$68="Error. Household composition has not changed. Delete this entry.")</formula>
    </cfRule>
  </conditionalFormatting>
  <conditionalFormatting sqref="O55:U55">
    <cfRule type="expression" dxfId="192" priority="69">
      <formula>AND($AK$55=1,$A$68="Complete the entries for household membership change number 3.")</formula>
    </cfRule>
    <cfRule type="expression" dxfId="191" priority="83">
      <formula>AND($AD$55=1,$A$68="Error. Household composition has not changed. Delete this entry.")</formula>
    </cfRule>
  </conditionalFormatting>
  <conditionalFormatting sqref="Z26:AB26">
    <cfRule type="expression" dxfId="190" priority="59">
      <formula>$A$42="Select whether the household has experienced a change in residency."</formula>
    </cfRule>
  </conditionalFormatting>
  <conditionalFormatting sqref="A16:G16">
    <cfRule type="expression" dxfId="189" priority="18">
      <formula>AND($AC$16=0,$A$24="Complete the entries for income change number 1.")</formula>
    </cfRule>
    <cfRule type="expression" dxfId="188" priority="22">
      <formula>$A$24="Enter information for income change number 1."</formula>
    </cfRule>
    <cfRule type="expression" dxfId="187" priority="37">
      <formula>AND($AC$16=1,$A$24="Error. Household income has not changed. Delete this entry.")</formula>
    </cfRule>
  </conditionalFormatting>
  <conditionalFormatting sqref="H16:N16">
    <cfRule type="expression" dxfId="186" priority="17">
      <formula>AND($AD$16=0,$A$24="Complete the entries for income change number 1.")</formula>
    </cfRule>
    <cfRule type="expression" dxfId="185" priority="21">
      <formula>$A$24="Enter information for income change number 1."</formula>
    </cfRule>
    <cfRule type="expression" dxfId="184" priority="36">
      <formula>AND($AD$16=1,$A$24="Error. Household income has not changed. Delete this entry.")</formula>
    </cfRule>
  </conditionalFormatting>
  <conditionalFormatting sqref="O16:U16">
    <cfRule type="expression" dxfId="183" priority="16">
      <formula>AND($AE$16=0,$A$24="Complete the entries for income change number 1.")</formula>
    </cfRule>
    <cfRule type="expression" dxfId="182" priority="20">
      <formula>$A$24="Enter information for income change number 1."</formula>
    </cfRule>
    <cfRule type="expression" dxfId="181" priority="35">
      <formula>AND($AE$16=1,$A$24="Error. Household income has not changed. Delete this entry.")</formula>
    </cfRule>
  </conditionalFormatting>
  <conditionalFormatting sqref="V16:AB16">
    <cfRule type="expression" dxfId="180" priority="15">
      <formula>AND($AF$16=0,$A$24="Complete the entries for income change number 1.")</formula>
    </cfRule>
    <cfRule type="expression" dxfId="179" priority="19">
      <formula>$A$24="Enter information for income change number 1."</formula>
    </cfRule>
    <cfRule type="expression" dxfId="178" priority="34">
      <formula>AND($AF$16=1,$A$24="Error. Household income has not changed. Delete this entry.")</formula>
    </cfRule>
  </conditionalFormatting>
  <conditionalFormatting sqref="A17:G17">
    <cfRule type="expression" dxfId="177" priority="14">
      <formula>AND($AC$17=0,$A$24="Complete the entries for income change number 2.")</formula>
    </cfRule>
    <cfRule type="expression" dxfId="176" priority="33">
      <formula>AND($AC$17=1,$A$24="Error. Household income has not changed. Delete this entry.")</formula>
    </cfRule>
  </conditionalFormatting>
  <conditionalFormatting sqref="H17:N17">
    <cfRule type="expression" dxfId="175" priority="13">
      <formula>AND($AD$17=0,$A$24="Complete the entries for income change number 2.")</formula>
    </cfRule>
    <cfRule type="expression" dxfId="174" priority="32">
      <formula>AND($AD$17=1,$A$24="Error. Household income has not changed. Delete this entry.")</formula>
    </cfRule>
  </conditionalFormatting>
  <conditionalFormatting sqref="O17:U17">
    <cfRule type="expression" dxfId="173" priority="12">
      <formula>AND($AE$17=0,$A$24="Complete the entries for income change number 2.")</formula>
    </cfRule>
    <cfRule type="expression" dxfId="172" priority="31">
      <formula>AND($AE$17=1,$A$24="Error. Household income has not changed. Delete this entry.")</formula>
    </cfRule>
  </conditionalFormatting>
  <conditionalFormatting sqref="V17:AB17">
    <cfRule type="expression" dxfId="171" priority="11">
      <formula>AND($AF$17=0,$A$24="Complete the entries for income change number 2.")</formula>
    </cfRule>
    <cfRule type="expression" dxfId="170" priority="30">
      <formula>AND($AF$17=1,$A$24="Error. Household income has not changed. Delete this entry.")</formula>
    </cfRule>
  </conditionalFormatting>
  <conditionalFormatting sqref="A18:G18">
    <cfRule type="expression" dxfId="169" priority="10">
      <formula>AND($AC$18=0,$A$24="Complete the entries for income change number 3.")</formula>
    </cfRule>
    <cfRule type="expression" dxfId="168" priority="29">
      <formula>AND($AC$18=1,$A$24="Error. Household income has not changed. Delete this entry.")</formula>
    </cfRule>
  </conditionalFormatting>
  <conditionalFormatting sqref="H18:N18">
    <cfRule type="expression" dxfId="167" priority="9">
      <formula>AND($AD$18=0,$A$24="Complete the entries for income change number 3.")</formula>
    </cfRule>
    <cfRule type="expression" dxfId="166" priority="28">
      <formula>AND($AD$18=1,$A$24="Error. Household income has not changed. Delete this entry.")</formula>
    </cfRule>
  </conditionalFormatting>
  <conditionalFormatting sqref="O18:U18">
    <cfRule type="expression" dxfId="165" priority="8">
      <formula>AND($AE$18=0,$A$24="Complete the entries for income change number 3.")</formula>
    </cfRule>
    <cfRule type="expression" dxfId="164" priority="27">
      <formula>AND($AE$18=1,$A$24="Error. Household income has not changed. Delete this entry.")</formula>
    </cfRule>
  </conditionalFormatting>
  <conditionalFormatting sqref="V18:AB18">
    <cfRule type="expression" dxfId="163" priority="7">
      <formula>AND($AF$18=0,$A$24="Complete the entries for income change number 3.")</formula>
    </cfRule>
    <cfRule type="expression" dxfId="162" priority="26">
      <formula>AND($AF$18=1,$A$24="Error. Household income has not changed. Delete this entry.")</formula>
    </cfRule>
  </conditionalFormatting>
  <conditionalFormatting sqref="Z8:AB8">
    <cfRule type="expression" dxfId="161" priority="6">
      <formula>$A$24="Select whether the household has experienced a change in income of $200 or more per month."</formula>
    </cfRule>
  </conditionalFormatting>
  <conditionalFormatting sqref="Z9:AB9">
    <cfRule type="expression" dxfId="160" priority="5">
      <formula>$A$24="Select whether the household has requested an interim recertification for a change in income."</formula>
    </cfRule>
  </conditionalFormatting>
  <conditionalFormatting sqref="A70:AB70">
    <cfRule type="cellIs" dxfId="159" priority="3" operator="equal">
      <formula>"Ineligible"</formula>
    </cfRule>
    <cfRule type="cellIs" dxfId="158" priority="4" operator="equal">
      <formula>"Eligible"</formula>
    </cfRule>
  </conditionalFormatting>
  <dataValidations count="28">
    <dataValidation type="list" allowBlank="1" showInputMessage="1" showErrorMessage="1" promptTitle="Joined or Left" prompt="Select whether the household member joined or left the household." sqref="O53:U53" xr:uid="{64791FCA-6265-4448-8D67-F0C50322A035}">
      <formula1>$AR$7:$AR$9</formula1>
    </dataValidation>
    <dataValidation allowBlank="1" showInputMessage="1" showErrorMessage="1" promptTitle="Household Member" prompt="First, Middle, Last_x000a__x000a_Enter the name of the household member who joined or left the household." sqref="H53:N53" xr:uid="{BA61EABA-ABAE-44BD-A6D1-F2230134C3BC}"/>
    <dataValidation type="list" allowBlank="1" showInputMessage="1" showErrorMessage="1" promptTitle="Change in Composition?" prompt="Have any household members joined or left the household?" sqref="Z44:AB44" xr:uid="{9B231BB9-6BFF-4469-AB0A-E19A4E4FC9E4}">
      <formula1>$AN$7:$AN$9</formula1>
    </dataValidation>
    <dataValidation type="list" allowBlank="1" showInputMessage="1" showErrorMessage="1" promptTitle="Includes Eligible Individual?" prompt="If the household does not include an eligible individual, the household no longer meets the program eligibility criteria unless the household qualifies for the provider’s grace period." sqref="Z48:AB48" xr:uid="{B5E4A71C-AD09-4CF7-87DC-93578516B943}">
      <formula1>$AN$7:$AN$9</formula1>
    </dataValidation>
    <dataValidation allowBlank="1" showInputMessage="1" showErrorMessage="1" promptTitle="New Physical Address" prompt="Street and Unit, City, State, Zip, County_x000a__x000a_Enter the household's new physical address." sqref="H33:U35" xr:uid="{5C24595B-8DEF-489E-BAB8-825E4DF7DAEB}"/>
    <dataValidation type="list" allowBlank="1" showInputMessage="1" showErrorMessage="1" promptTitle="Change in Residency?" prompt="Has the household moved to a new physical address?" sqref="Z26:AB26" xr:uid="{A4B787C9-F44E-46F6-B3AA-935969528034}">
      <formula1>$AN$7:$AN$9</formula1>
    </dataValidation>
    <dataValidation type="date" operator="greaterThanOrEqual" allowBlank="1" showInputMessage="1" showErrorMessage="1" errorTitle="Error." error="Please enter a valid date." promptTitle="Date of Change in Residency" prompt="Enter the date by which the change in residency began. Note, documentation of the change in residency must be current as of the interim recertification date, not the date of the change in residency." sqref="Z27:AB27" xr:uid="{431151F6-6833-4278-B86C-F68A53253B64}">
      <formula1>1</formula1>
    </dataValidation>
    <dataValidation type="list" allowBlank="1" showInputMessage="1" showErrorMessage="1" promptTitle="Still Residency-Eligible?" prompt="If the household relocates outside of the provider's SDA, program services will end immediately and the household may seek services from the provider in their new SDA." sqref="Z29:AB29" xr:uid="{8AB6C739-AA30-4E4B-BC55-610BAE245AC9}">
      <formula1>$AN$7:$AN$9</formula1>
    </dataValidation>
    <dataValidation type="list" allowBlank="1" showInputMessage="1" showErrorMessage="1" promptTitle="Overall Change in Income" prompt="Select whether household annual gross income increased, decreased, or stayed the same overall." sqref="Z11:AB11" xr:uid="{75B0D557-A0B8-423C-8FDF-B40CA66CABFD}">
      <formula1>$AO$7:$AO$10</formula1>
    </dataValidation>
    <dataValidation type="list" allowBlank="1" showInputMessage="1" showErrorMessage="1" promptTitle="Still Income-Eligible?" prompt="If household annual income exceeds 80 percent of Area Median Income (AMI) per their county of residence, the household no longer meets the program eligibility criteria. Use Form C to calculate." sqref="Z47:AB47 Z12:AB12 Z28:AB28" xr:uid="{C04B1D94-B7C9-4C06-95A1-654D0BDA45C1}">
      <formula1>$AN$7:$AN$9</formula1>
    </dataValidation>
    <dataValidation type="date" operator="greaterThanOrEqual" allowBlank="1" showInputMessage="1" showErrorMessage="1" errorTitle="Error." error="Please enter a valid date." promptTitle="Date of Change in Income" prompt="Enter the date by which the change in income began. Note, documentation of the change in income must be complete and cover the 30 days preceding the interim recertification date, not the date of the change in income." sqref="Z10:AB10" xr:uid="{2D1B3AE0-A8D8-4891-8367-BC4BB2238CD9}">
      <formula1>1</formula1>
    </dataValidation>
    <dataValidation type="list" allowBlank="1" showInputMessage="1" showErrorMessage="1" promptTitle="Change in Income?" prompt="Alternatively, households may request an interim recertification for a change in income of any amount at any time during an annual eligibility period. " sqref="Z9:AB9" xr:uid="{910C589E-903B-448A-9E48-24E626FFAEA7}">
      <formula1>$AN$7:$AN$9</formula1>
    </dataValidation>
    <dataValidation type="list" allowBlank="1" showInputMessage="1" showErrorMessage="1" promptTitle="Change in Income?" prompt="The Program defines a change in income as $200.00 or more per month to align with HUD’s Occupancy Requirements of Subsidized Multifamily Housing Programs." sqref="Z8:AB8" xr:uid="{645EB9FC-7D3F-44E3-83AC-7F3D22395D3D}">
      <formula1>$AN$7:$AN$9</formula1>
    </dataValidation>
    <dataValidation type="list" allowBlank="1" showInputMessage="1" promptTitle="Pay Frequency" prompt="Select the pay frequency for this change in income. Select from the dropdown or enter something else." sqref="O16:U16" xr:uid="{F1DF6C44-9585-442C-A080-1746DEE681ED}">
      <formula1>$AQ$7:$AQ$17</formula1>
    </dataValidation>
    <dataValidation type="list" allowBlank="1" showInputMessage="1" promptTitle="Income Source" prompt="Select the income source for this change in income. Select from the dropdown or enter something else." sqref="H16:N16" xr:uid="{884A060B-2C9E-4474-BB72-B28084FB088D}">
      <formula1>$AP$7:$AP$42</formula1>
    </dataValidation>
    <dataValidation allowBlank="1" showInputMessage="1" showErrorMessage="1" promptTitle="Household Member" prompt="First, Middle, Last_x000a__x000a_Enter the name of the household member who experienced a change in income." sqref="A16:G16" xr:uid="{7A007BBC-6C68-4713-A103-70A33548C7B0}"/>
    <dataValidation type="decimal" operator="greaterThanOrEqual" allowBlank="1" showInputMessage="1" showErrorMessage="1" errorTitle="Error." error="Please enter a valid number greater than or equal to 0." sqref="V17:AB18" xr:uid="{CC89F1F9-3833-4570-8504-D50DEC5EB779}">
      <formula1>0</formula1>
    </dataValidation>
    <dataValidation type="decimal" operator="greaterThanOrEqual" allowBlank="1" showInputMessage="1" showErrorMessage="1" errorTitle="Error." error="Please enter a valid number greater than or equal to 0." promptTitle="New Annual Income" prompt="Enter the new annual income for this source. If gaining a new source of income, enter the new annual. If increasing/decreasing a current source of income, enter the updated annual. If losing a source of income, enter $0. Use Form C to calculate." sqref="V16:AB16" xr:uid="{91F1A811-F596-4909-85E7-DA1862078275}">
      <formula1>0</formula1>
    </dataValidation>
    <dataValidation type="list" allowBlank="1" showInputMessage="1" showErrorMessage="1" promptTitle="Qualifies for Grace Period?" prompt="Providers must offer surviving and remaining household members a reasonable grace period to establish eligibility for the Program, establish eligibility for another housing program, or find alternative housing." sqref="Z49:AB49" xr:uid="{B2C212B9-766E-43C3-861C-B10C10CFBF94}">
      <formula1>$AN$7:$AN$9</formula1>
    </dataValidation>
    <dataValidation type="list" allowBlank="1" showInputMessage="1" showErrorMessage="1" sqref="O54:U55" xr:uid="{A74E2D9F-FCBC-4C6A-995A-190AD614988B}">
      <formula1>$AR$7:$AR$9</formula1>
    </dataValidation>
    <dataValidation type="list" allowBlank="1" showInputMessage="1" showErrorMessage="1" promptTitle="Overall Change in Membership" prompt="Select whether household membership increased, decreased, or stayed the same overall." sqref="Z46:AB46" xr:uid="{D0E43A8D-851E-4E93-9D88-F0C37EDAB6B3}">
      <formula1>$AO$7:$AO$10</formula1>
    </dataValidation>
    <dataValidation type="list" allowBlank="1" showInputMessage="1" sqref="O17:U18" xr:uid="{636B1AE2-197A-4607-8F90-F8A354ADC7E0}">
      <formula1>$AQ$7:$AQ$17</formula1>
    </dataValidation>
    <dataValidation type="list" allowBlank="1" showInputMessage="1" sqref="H17:N18" xr:uid="{68B3A85C-5756-4FC8-A4A1-2D7626D8AD4D}">
      <formula1>$AP$7:$AP$42</formula1>
    </dataValidation>
    <dataValidation allowBlank="1" showInputMessage="1" showErrorMessage="1" promptTitle="Signature" prompt="Both handwritten and electronic signatures and dates are acceptable._x000a__x000a_Must be signed by the client (eligible individual) completing this certification (or their authorized representative/parent/guardian) or a surviving/remaining household member." sqref="H66:U66" xr:uid="{59C06A21-3FE3-48F4-A96E-07076743FF2C}"/>
    <dataValidation type="date" operator="greaterThanOrEqual" allowBlank="1" showInputMessage="1" showErrorMessage="1" errorTitle="Error." error="Please enter a valid date." promptTitle="Date" prompt="Both handwritten and electronic dates are acceptable." sqref="Z66:AB66" xr:uid="{50191C6B-49C2-486D-8E92-60E9BBD986C7}">
      <formula1>1</formula1>
    </dataValidation>
    <dataValidation type="date" operator="greaterThanOrEqual" allowBlank="1" showInputMessage="1" showErrorMessage="1" errorTitle="Error." error="Please enter a valid date." promptTitle="Date of Change in Composition" prompt="Enter the date by which the change in composition began. Note, eligibility documents for all new household members must meet eligibility documentation standards as of the interim recertification date, not the date of the change in composition." sqref="Z45:AB45" xr:uid="{11237F26-B9F9-4708-B6F4-77C1C551FD4C}">
      <formula1>1</formula1>
    </dataValidation>
    <dataValidation allowBlank="1" showInputMessage="1" showErrorMessage="1" promptTitle="Housing Case Manager Name" prompt="First, Last" sqref="H4:AB4" xr:uid="{EDAD6DAF-07CD-431C-9A63-ACAEA32D0F63}"/>
    <dataValidation allowBlank="1" showInputMessage="1" showErrorMessage="1" promptTitle="Client Name and/or ID Number" prompt="First, Middle, Last_x000a__x000a_Note, the client name and/or ID number should match the client name and/or ID number on the File Structure Checklist and may differ from the name of the household member completing this form." sqref="H3:AB3" xr:uid="{8331445F-E894-41B9-AB85-85E1FE6A35A9}"/>
  </dataValidations>
  <printOptions horizontalCentered="1"/>
  <pageMargins left="0.25" right="0.25" top="0.6" bottom="0.4" header="0.25" footer="0.25"/>
  <pageSetup fitToWidth="0" fitToHeight="0" orientation="portrait" r:id="rId1"/>
  <headerFooter>
    <oddHeader>&amp;C&amp;"-,Bold"&amp;12Interim Recertification Worksheet&amp;11
&amp;8Form O</oddHeader>
    <oddFooter>&amp;L&amp;8&amp;K00-046DSHS Program Form O&amp;C&amp;8&amp;K00-046&amp;P of &amp;N&amp;R&amp;8&amp;K00-046Previous versions are obsolete (09/01/23)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8ABCC-233C-447F-8C5D-93DB3F06269B}">
  <dimension ref="A1:AR109"/>
  <sheetViews>
    <sheetView showGridLines="0" showRuler="0" view="pageLayout" zoomScaleNormal="100" workbookViewId="0">
      <selection activeCell="K3" sqref="K3:AB3"/>
    </sheetView>
  </sheetViews>
  <sheetFormatPr defaultColWidth="9.140625" defaultRowHeight="12.75" x14ac:dyDescent="0.2"/>
  <cols>
    <col min="1" max="28" width="3.5703125" style="4" customWidth="1"/>
    <col min="29" max="44" width="9.140625" style="4" hidden="1" customWidth="1"/>
    <col min="45" max="16384" width="9.140625" style="4"/>
  </cols>
  <sheetData>
    <row r="1" spans="1:44" s="1" customFormat="1" ht="11.25" x14ac:dyDescent="0.2">
      <c r="A1" s="76" t="s">
        <v>90</v>
      </c>
      <c r="B1" s="76"/>
      <c r="C1" s="76"/>
      <c r="D1" s="76"/>
      <c r="E1" s="76"/>
      <c r="F1" s="76"/>
      <c r="G1" s="76"/>
      <c r="H1" s="76"/>
      <c r="I1" s="76"/>
      <c r="J1" s="76"/>
      <c r="K1" s="76"/>
      <c r="L1" s="76"/>
      <c r="M1" s="76"/>
      <c r="N1" s="76"/>
      <c r="O1" s="76"/>
      <c r="P1" s="76"/>
      <c r="Q1" s="76"/>
      <c r="R1" s="76"/>
      <c r="S1" s="76"/>
      <c r="T1" s="76"/>
      <c r="U1" s="76"/>
      <c r="V1" s="76"/>
      <c r="W1" s="76"/>
      <c r="X1" s="76"/>
      <c r="Y1" s="76"/>
      <c r="Z1" s="76"/>
      <c r="AA1" s="76"/>
      <c r="AB1" s="76"/>
    </row>
    <row r="2" spans="1:44" s="2" customFormat="1" ht="5.25" x14ac:dyDescent="0.15"/>
    <row r="3" spans="1:44" x14ac:dyDescent="0.2">
      <c r="A3" s="3" t="s">
        <v>173</v>
      </c>
      <c r="B3" s="3"/>
      <c r="C3" s="3"/>
      <c r="D3" s="3"/>
      <c r="E3" s="3"/>
      <c r="F3" s="3"/>
      <c r="G3" s="3"/>
      <c r="H3" s="3"/>
      <c r="I3" s="3"/>
      <c r="J3" s="3"/>
      <c r="K3" s="63"/>
      <c r="L3" s="63"/>
      <c r="M3" s="63"/>
      <c r="N3" s="63"/>
      <c r="O3" s="63"/>
      <c r="P3" s="63"/>
      <c r="Q3" s="63"/>
      <c r="R3" s="63"/>
      <c r="S3" s="63"/>
      <c r="T3" s="63"/>
      <c r="U3" s="63"/>
      <c r="V3" s="63"/>
      <c r="W3" s="63"/>
      <c r="X3" s="63"/>
      <c r="Y3" s="63"/>
      <c r="Z3" s="63"/>
      <c r="AA3" s="63"/>
      <c r="AB3" s="63"/>
      <c r="AC3" s="5" t="s">
        <v>1</v>
      </c>
      <c r="AD3" s="5" t="s">
        <v>2</v>
      </c>
    </row>
    <row r="4" spans="1:44" x14ac:dyDescent="0.2">
      <c r="A4" s="6" t="s">
        <v>136</v>
      </c>
      <c r="B4" s="6"/>
      <c r="C4" s="6"/>
      <c r="D4" s="6"/>
      <c r="E4" s="6"/>
      <c r="F4" s="6"/>
      <c r="G4" s="6"/>
      <c r="H4" s="6"/>
      <c r="I4" s="6"/>
      <c r="J4" s="6"/>
      <c r="K4" s="77"/>
      <c r="L4" s="77"/>
      <c r="M4" s="77"/>
      <c r="N4" s="77"/>
      <c r="O4" s="77"/>
      <c r="P4" s="77"/>
      <c r="Q4" s="77"/>
      <c r="R4" s="77"/>
      <c r="S4" s="77"/>
      <c r="T4" s="77"/>
      <c r="U4" s="77"/>
      <c r="V4" s="77"/>
      <c r="W4" s="77"/>
      <c r="X4" s="77"/>
      <c r="Y4" s="77"/>
      <c r="Z4" s="77"/>
      <c r="AA4" s="77"/>
      <c r="AB4" s="77"/>
      <c r="AC4" s="4">
        <f>IF(K3="",0,1)</f>
        <v>0</v>
      </c>
      <c r="AD4" s="4">
        <f>IF(K4="",0,1)</f>
        <v>0</v>
      </c>
    </row>
    <row r="5" spans="1:44" s="2" customFormat="1" ht="5.25" x14ac:dyDescent="0.15"/>
    <row r="6" spans="1:44" x14ac:dyDescent="0.2">
      <c r="A6" s="69" t="str">
        <f>IF(SUM(AC4:AD4)=0,"¡Empecemos! Ingrese un nombre y/o número de cliente.",IF(AC4=0,"Ingrese un nombre y/o número de cliente.",IF(AD4=0,"Ingrese el nombre de un administrador de casos de vivienda.","Cambio en los Ingresos del Hogar")))</f>
        <v>¡Empecemos! Ingrese un nombre y/o número de cliente.</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7" t="s">
        <v>4</v>
      </c>
      <c r="AD6" s="7"/>
      <c r="AE6" s="7"/>
      <c r="AF6" s="7"/>
      <c r="AG6" s="8" t="s">
        <v>5</v>
      </c>
      <c r="AH6" s="9" t="s">
        <v>6</v>
      </c>
      <c r="AI6" s="10" t="s">
        <v>7</v>
      </c>
      <c r="AJ6" s="11" t="s">
        <v>8</v>
      </c>
      <c r="AK6" s="11"/>
      <c r="AL6" s="11"/>
      <c r="AM6" s="11"/>
      <c r="AN6" s="12" t="s">
        <v>9</v>
      </c>
      <c r="AO6" s="13" t="s">
        <v>10</v>
      </c>
      <c r="AP6" s="14" t="s">
        <v>11</v>
      </c>
      <c r="AQ6" s="12" t="s">
        <v>12</v>
      </c>
      <c r="AR6" s="13" t="s">
        <v>13</v>
      </c>
    </row>
    <row r="7" spans="1:44" s="2" customFormat="1" ht="5.25" x14ac:dyDescent="0.15">
      <c r="AC7" s="15"/>
      <c r="AD7" s="15"/>
      <c r="AE7" s="15"/>
      <c r="AF7" s="15"/>
      <c r="AG7" s="16"/>
      <c r="AH7" s="17"/>
      <c r="AI7" s="18"/>
      <c r="AJ7" s="19"/>
      <c r="AK7" s="19"/>
      <c r="AL7" s="19"/>
      <c r="AM7" s="19"/>
      <c r="AN7" s="20"/>
      <c r="AO7" s="21"/>
      <c r="AP7" s="22"/>
      <c r="AQ7" s="20"/>
      <c r="AR7" s="21"/>
    </row>
    <row r="8" spans="1:44" x14ac:dyDescent="0.2">
      <c r="A8" s="5">
        <v>1</v>
      </c>
      <c r="B8" s="4" t="s">
        <v>137</v>
      </c>
      <c r="Z8" s="66"/>
      <c r="AA8" s="66"/>
      <c r="AB8" s="66"/>
      <c r="AC8" s="7">
        <f>IF(Z8="",0,1)</f>
        <v>0</v>
      </c>
      <c r="AD8" s="7"/>
      <c r="AE8" s="7"/>
      <c r="AF8" s="7"/>
      <c r="AG8" s="8">
        <f>IF(Z8="Sí",1,0)</f>
        <v>0</v>
      </c>
      <c r="AH8" s="9">
        <f>IF(OR(AG8=1,AG9=1),1,0)</f>
        <v>0</v>
      </c>
      <c r="AI8" s="23">
        <f>IF(AND(A6="Cambio en los Ingresos del Hogar",AC8=1,AC9=1,AH8=0),1,0)</f>
        <v>0</v>
      </c>
      <c r="AJ8" s="11"/>
      <c r="AK8" s="11"/>
      <c r="AL8" s="11"/>
      <c r="AM8" s="11"/>
      <c r="AN8" s="24" t="s">
        <v>133</v>
      </c>
      <c r="AO8" s="25" t="s">
        <v>141</v>
      </c>
      <c r="AP8" s="26" t="s">
        <v>91</v>
      </c>
      <c r="AQ8" s="24" t="s">
        <v>124</v>
      </c>
      <c r="AR8" s="25" t="s">
        <v>134</v>
      </c>
    </row>
    <row r="9" spans="1:44" x14ac:dyDescent="0.2">
      <c r="A9" s="5">
        <v>2</v>
      </c>
      <c r="B9" s="4" t="s">
        <v>138</v>
      </c>
      <c r="Z9" s="66"/>
      <c r="AA9" s="66"/>
      <c r="AB9" s="66"/>
      <c r="AC9" s="7">
        <f t="shared" ref="AC9:AC12" si="0">IF(Z9="",0,1)</f>
        <v>0</v>
      </c>
      <c r="AD9" s="7"/>
      <c r="AE9" s="7"/>
      <c r="AF9" s="7"/>
      <c r="AG9" s="8">
        <f>IF(Z9="Sí",1,0)</f>
        <v>0</v>
      </c>
      <c r="AH9" s="9"/>
      <c r="AI9" s="23"/>
      <c r="AJ9" s="11"/>
      <c r="AK9" s="11"/>
      <c r="AL9" s="11"/>
      <c r="AM9" s="11"/>
      <c r="AN9" s="27" t="s">
        <v>21</v>
      </c>
      <c r="AO9" s="28" t="s">
        <v>142</v>
      </c>
      <c r="AP9" s="29" t="s">
        <v>92</v>
      </c>
      <c r="AQ9" s="30" t="s">
        <v>125</v>
      </c>
      <c r="AR9" s="31" t="s">
        <v>135</v>
      </c>
    </row>
    <row r="10" spans="1:44" x14ac:dyDescent="0.2">
      <c r="B10" s="5" t="s">
        <v>26</v>
      </c>
      <c r="C10" s="4" t="s">
        <v>139</v>
      </c>
      <c r="X10" s="32"/>
      <c r="Y10" s="33" t="str">
        <f>IF(AI8=0,"","No aplica")</f>
        <v/>
      </c>
      <c r="Z10" s="67"/>
      <c r="AA10" s="67"/>
      <c r="AB10" s="67"/>
      <c r="AC10" s="7">
        <f t="shared" si="0"/>
        <v>0</v>
      </c>
      <c r="AD10" s="7"/>
      <c r="AE10" s="7"/>
      <c r="AF10" s="7"/>
      <c r="AG10" s="8"/>
      <c r="AH10" s="9"/>
      <c r="AI10" s="23"/>
      <c r="AJ10" s="11"/>
      <c r="AK10" s="11"/>
      <c r="AL10" s="11"/>
      <c r="AM10" s="11"/>
      <c r="AO10" s="34" t="s">
        <v>143</v>
      </c>
      <c r="AP10" s="26" t="s">
        <v>93</v>
      </c>
      <c r="AQ10" s="25" t="s">
        <v>126</v>
      </c>
    </row>
    <row r="11" spans="1:44" ht="26.1" customHeight="1" x14ac:dyDescent="0.2">
      <c r="B11" s="51" t="s">
        <v>31</v>
      </c>
      <c r="C11" s="78" t="s">
        <v>151</v>
      </c>
      <c r="D11" s="78"/>
      <c r="E11" s="78"/>
      <c r="F11" s="78"/>
      <c r="G11" s="78"/>
      <c r="H11" s="78"/>
      <c r="I11" s="78"/>
      <c r="J11" s="78"/>
      <c r="K11" s="78"/>
      <c r="L11" s="78"/>
      <c r="M11" s="78"/>
      <c r="N11" s="78"/>
      <c r="O11" s="78"/>
      <c r="P11" s="78"/>
      <c r="Q11" s="78"/>
      <c r="R11" s="78"/>
      <c r="S11" s="78"/>
      <c r="T11" s="78"/>
      <c r="U11" s="78"/>
      <c r="V11" s="78"/>
      <c r="W11" s="78"/>
      <c r="X11" s="32"/>
      <c r="Y11" s="33" t="str">
        <f>IF(AI8=0,"","No aplica")</f>
        <v/>
      </c>
      <c r="Z11" s="66"/>
      <c r="AA11" s="66"/>
      <c r="AB11" s="66"/>
      <c r="AC11" s="7">
        <f t="shared" si="0"/>
        <v>0</v>
      </c>
      <c r="AD11" s="7"/>
      <c r="AE11" s="7"/>
      <c r="AF11" s="7"/>
      <c r="AG11" s="8"/>
      <c r="AH11" s="9"/>
      <c r="AI11" s="23"/>
      <c r="AJ11" s="11"/>
      <c r="AK11" s="11"/>
      <c r="AL11" s="11"/>
      <c r="AM11" s="11"/>
      <c r="AP11" s="30" t="s">
        <v>94</v>
      </c>
      <c r="AQ11" s="28" t="s">
        <v>127</v>
      </c>
    </row>
    <row r="12" spans="1:44" ht="26.1" customHeight="1" x14ac:dyDescent="0.2">
      <c r="B12" s="51" t="s">
        <v>34</v>
      </c>
      <c r="C12" s="78" t="s">
        <v>170</v>
      </c>
      <c r="D12" s="78"/>
      <c r="E12" s="78"/>
      <c r="F12" s="78"/>
      <c r="G12" s="78"/>
      <c r="H12" s="78"/>
      <c r="I12" s="78"/>
      <c r="J12" s="78"/>
      <c r="K12" s="78"/>
      <c r="L12" s="78"/>
      <c r="M12" s="78"/>
      <c r="N12" s="78"/>
      <c r="O12" s="78"/>
      <c r="P12" s="78"/>
      <c r="Q12" s="78"/>
      <c r="R12" s="78"/>
      <c r="S12" s="78"/>
      <c r="T12" s="78"/>
      <c r="U12" s="78"/>
      <c r="V12" s="78"/>
      <c r="W12" s="78"/>
      <c r="X12" s="32"/>
      <c r="Y12" s="33" t="str">
        <f>IF(AI8=0,"","No aplica")</f>
        <v/>
      </c>
      <c r="Z12" s="66"/>
      <c r="AA12" s="66"/>
      <c r="AB12" s="66"/>
      <c r="AC12" s="7">
        <f t="shared" si="0"/>
        <v>0</v>
      </c>
      <c r="AD12" s="7"/>
      <c r="AE12" s="7"/>
      <c r="AF12" s="15"/>
      <c r="AG12" s="8"/>
      <c r="AH12" s="9"/>
      <c r="AI12" s="23"/>
      <c r="AJ12" s="11"/>
      <c r="AK12" s="11"/>
      <c r="AL12" s="11"/>
      <c r="AM12" s="11"/>
      <c r="AO12" s="2"/>
      <c r="AP12" s="35" t="s">
        <v>95</v>
      </c>
      <c r="AQ12" s="36" t="s">
        <v>128</v>
      </c>
      <c r="AR12" s="2"/>
    </row>
    <row r="13" spans="1:44" s="2" customFormat="1" ht="5.25" x14ac:dyDescent="0.15">
      <c r="AC13" s="15"/>
      <c r="AD13" s="15"/>
      <c r="AE13" s="15"/>
      <c r="AF13" s="37"/>
      <c r="AG13" s="16"/>
      <c r="AH13" s="17"/>
      <c r="AI13" s="18"/>
      <c r="AJ13" s="19"/>
      <c r="AK13" s="19"/>
      <c r="AL13" s="19"/>
      <c r="AM13" s="19"/>
      <c r="AP13" s="20" t="s">
        <v>96</v>
      </c>
      <c r="AQ13" s="21" t="s">
        <v>129</v>
      </c>
    </row>
    <row r="14" spans="1:44" x14ac:dyDescent="0.2">
      <c r="A14" s="65" t="s">
        <v>144</v>
      </c>
      <c r="B14" s="65"/>
      <c r="C14" s="65"/>
      <c r="D14" s="65"/>
      <c r="E14" s="65"/>
      <c r="F14" s="65"/>
      <c r="G14" s="65"/>
      <c r="H14" s="65" t="s">
        <v>145</v>
      </c>
      <c r="I14" s="65"/>
      <c r="J14" s="65"/>
      <c r="K14" s="65"/>
      <c r="L14" s="65"/>
      <c r="M14" s="65"/>
      <c r="N14" s="65"/>
      <c r="O14" s="65" t="s">
        <v>146</v>
      </c>
      <c r="P14" s="65"/>
      <c r="Q14" s="65"/>
      <c r="R14" s="65"/>
      <c r="S14" s="65"/>
      <c r="T14" s="65"/>
      <c r="U14" s="65"/>
      <c r="V14" s="65" t="s">
        <v>147</v>
      </c>
      <c r="W14" s="65"/>
      <c r="X14" s="65"/>
      <c r="Y14" s="65"/>
      <c r="Z14" s="65"/>
      <c r="AA14" s="65"/>
      <c r="AB14" s="65"/>
      <c r="AC14" s="7"/>
      <c r="AD14" s="7"/>
      <c r="AE14" s="7"/>
      <c r="AF14" s="15"/>
      <c r="AG14" s="8"/>
      <c r="AH14" s="9"/>
      <c r="AI14" s="23"/>
      <c r="AJ14" s="11"/>
      <c r="AK14" s="11"/>
      <c r="AL14" s="11"/>
      <c r="AM14" s="11"/>
      <c r="AO14" s="2"/>
      <c r="AP14" s="35" t="s">
        <v>97</v>
      </c>
      <c r="AQ14" s="36" t="s">
        <v>130</v>
      </c>
      <c r="AR14" s="2"/>
    </row>
    <row r="15" spans="1:44" s="2" customFormat="1" ht="5.25" x14ac:dyDescent="0.15">
      <c r="A15" s="38"/>
      <c r="AC15" s="15"/>
      <c r="AD15" s="15"/>
      <c r="AE15" s="15"/>
      <c r="AF15" s="15"/>
      <c r="AG15" s="16"/>
      <c r="AH15" s="17"/>
      <c r="AI15" s="18"/>
      <c r="AJ15" s="19"/>
      <c r="AK15" s="19"/>
      <c r="AL15" s="19"/>
      <c r="AM15" s="19"/>
      <c r="AP15" s="20" t="s">
        <v>98</v>
      </c>
      <c r="AQ15" s="21" t="s">
        <v>131</v>
      </c>
    </row>
    <row r="16" spans="1:44" x14ac:dyDescent="0.2">
      <c r="A16" s="70"/>
      <c r="B16" s="71"/>
      <c r="C16" s="71"/>
      <c r="D16" s="71"/>
      <c r="E16" s="71"/>
      <c r="F16" s="71"/>
      <c r="G16" s="72"/>
      <c r="H16" s="70"/>
      <c r="I16" s="71"/>
      <c r="J16" s="71"/>
      <c r="K16" s="71"/>
      <c r="L16" s="71"/>
      <c r="M16" s="71"/>
      <c r="N16" s="72"/>
      <c r="O16" s="70"/>
      <c r="P16" s="71"/>
      <c r="Q16" s="71"/>
      <c r="R16" s="71"/>
      <c r="S16" s="71"/>
      <c r="T16" s="71"/>
      <c r="U16" s="72"/>
      <c r="V16" s="73"/>
      <c r="W16" s="74"/>
      <c r="X16" s="74"/>
      <c r="Y16" s="74"/>
      <c r="Z16" s="74"/>
      <c r="AA16" s="74"/>
      <c r="AB16" s="75"/>
      <c r="AC16" s="7">
        <f>IF(A16="",0,1)</f>
        <v>0</v>
      </c>
      <c r="AD16" s="7">
        <f>IF(H16="",0,1)</f>
        <v>0</v>
      </c>
      <c r="AE16" s="7">
        <f>IF(O16="",0,1)</f>
        <v>0</v>
      </c>
      <c r="AF16" s="7">
        <f>IF(V16="",0,1)</f>
        <v>0</v>
      </c>
      <c r="AG16" s="8"/>
      <c r="AH16" s="9"/>
      <c r="AI16" s="23"/>
      <c r="AJ16" s="11">
        <f>IF(AND($AH$8=1,SUM($AC$16:$AF$16)&gt;0,AC16=0),1,0)</f>
        <v>0</v>
      </c>
      <c r="AK16" s="11">
        <f>IF(AND($AH$8=1,SUM($AC$16:$AF$16)&gt;0,AD16=0),1,0)</f>
        <v>0</v>
      </c>
      <c r="AL16" s="11">
        <f>IF(AND($AH$8=1,SUM($AC$16:$AF$16)&gt;0,AE16=0),1,0)</f>
        <v>0</v>
      </c>
      <c r="AM16" s="11">
        <f>IF(AND($AH$8=1,SUM($AC$16:$AF$16)&gt;0,AF16=0),1,0)</f>
        <v>0</v>
      </c>
      <c r="AP16" s="24" t="s">
        <v>99</v>
      </c>
      <c r="AQ16" s="25" t="s">
        <v>132</v>
      </c>
    </row>
    <row r="17" spans="1:44" x14ac:dyDescent="0.2">
      <c r="A17" s="70"/>
      <c r="B17" s="71"/>
      <c r="C17" s="71"/>
      <c r="D17" s="71"/>
      <c r="E17" s="71"/>
      <c r="F17" s="71"/>
      <c r="G17" s="72"/>
      <c r="H17" s="70"/>
      <c r="I17" s="71"/>
      <c r="J17" s="71"/>
      <c r="K17" s="71"/>
      <c r="L17" s="71"/>
      <c r="M17" s="71"/>
      <c r="N17" s="72"/>
      <c r="O17" s="70"/>
      <c r="P17" s="71"/>
      <c r="Q17" s="71"/>
      <c r="R17" s="71"/>
      <c r="S17" s="71"/>
      <c r="T17" s="71"/>
      <c r="U17" s="72"/>
      <c r="V17" s="73"/>
      <c r="W17" s="74"/>
      <c r="X17" s="74"/>
      <c r="Y17" s="74"/>
      <c r="Z17" s="74"/>
      <c r="AA17" s="74"/>
      <c r="AB17" s="75"/>
      <c r="AC17" s="7">
        <f>IF(A17="",0,1)</f>
        <v>0</v>
      </c>
      <c r="AD17" s="7">
        <f>IF(H17="",0,1)</f>
        <v>0</v>
      </c>
      <c r="AE17" s="7">
        <f>IF(O17="",0,1)</f>
        <v>0</v>
      </c>
      <c r="AF17" s="7">
        <f t="shared" ref="AF17:AF18" si="1">IF(V17="",0,1)</f>
        <v>0</v>
      </c>
      <c r="AG17" s="8"/>
      <c r="AH17" s="9"/>
      <c r="AI17" s="23"/>
      <c r="AJ17" s="11">
        <f>IF(AND($AH$8=1,SUM($AC$17:$AF$17)&gt;0,AC17=0),1,0)</f>
        <v>0</v>
      </c>
      <c r="AK17" s="11">
        <f>IF(AND($AH$8=1,SUM($AC$17:$AF$17)&gt;0,AD17=0),1,0)</f>
        <v>0</v>
      </c>
      <c r="AL17" s="11">
        <f>IF(AND($AH$8=1,SUM($AC$17:$AF$17)&gt;0,AE17=0),1,0)</f>
        <v>0</v>
      </c>
      <c r="AM17" s="11">
        <f>IF(AND($AH$8=1,SUM($AC$17:$AF$17)&gt;0,AF17=0),1,0)</f>
        <v>0</v>
      </c>
      <c r="AP17" s="30" t="s">
        <v>100</v>
      </c>
      <c r="AQ17" s="31" t="s">
        <v>106</v>
      </c>
    </row>
    <row r="18" spans="1:44" x14ac:dyDescent="0.2">
      <c r="A18" s="70"/>
      <c r="B18" s="71"/>
      <c r="C18" s="71"/>
      <c r="D18" s="71"/>
      <c r="E18" s="71"/>
      <c r="F18" s="71"/>
      <c r="G18" s="72"/>
      <c r="H18" s="70"/>
      <c r="I18" s="71"/>
      <c r="J18" s="71"/>
      <c r="K18" s="71"/>
      <c r="L18" s="71"/>
      <c r="M18" s="71"/>
      <c r="N18" s="72"/>
      <c r="O18" s="70"/>
      <c r="P18" s="71"/>
      <c r="Q18" s="71"/>
      <c r="R18" s="71"/>
      <c r="S18" s="71"/>
      <c r="T18" s="71"/>
      <c r="U18" s="72"/>
      <c r="V18" s="73"/>
      <c r="W18" s="74"/>
      <c r="X18" s="74"/>
      <c r="Y18" s="74"/>
      <c r="Z18" s="74"/>
      <c r="AA18" s="74"/>
      <c r="AB18" s="75"/>
      <c r="AC18" s="7">
        <f>IF(A18="",0,1)</f>
        <v>0</v>
      </c>
      <c r="AD18" s="7">
        <f>IF(H18="",0,1)</f>
        <v>0</v>
      </c>
      <c r="AE18" s="7">
        <f>IF(O18="",0,1)</f>
        <v>0</v>
      </c>
      <c r="AF18" s="7">
        <f t="shared" si="1"/>
        <v>0</v>
      </c>
      <c r="AG18" s="8"/>
      <c r="AH18" s="9"/>
      <c r="AI18" s="23"/>
      <c r="AJ18" s="11">
        <f>IF(AND($AH$8=1,SUM($AC$18:$AF$18)&gt;0,AC18=0),1,0)</f>
        <v>0</v>
      </c>
      <c r="AK18" s="11">
        <f>IF(AND($AH$8=1,SUM($AC$18:$AF$18)&gt;0,AD18=0),1,0)</f>
        <v>0</v>
      </c>
      <c r="AL18" s="11">
        <f>IF(AND($AH$8=1,SUM($AC$18:$AF$18)&gt;0,AE18=0),1,0)</f>
        <v>0</v>
      </c>
      <c r="AM18" s="11">
        <f>IF(AND($AH$8=1,SUM($AC$18:$AF$18)&gt;0,AF18=0),1,0)</f>
        <v>0</v>
      </c>
      <c r="AO18" s="2"/>
      <c r="AP18" s="36" t="s">
        <v>101</v>
      </c>
      <c r="AQ18" s="2"/>
      <c r="AR18" s="2"/>
    </row>
    <row r="19" spans="1:44" s="2" customFormat="1" ht="5.25" x14ac:dyDescent="0.15">
      <c r="AC19" s="15"/>
      <c r="AD19" s="15"/>
      <c r="AE19" s="15"/>
      <c r="AF19" s="15"/>
      <c r="AG19" s="16"/>
      <c r="AH19" s="17"/>
      <c r="AI19" s="18"/>
      <c r="AJ19" s="19"/>
      <c r="AK19" s="19"/>
      <c r="AL19" s="19"/>
      <c r="AM19" s="19"/>
      <c r="AP19" s="21" t="s">
        <v>102</v>
      </c>
    </row>
    <row r="20" spans="1:44" s="1" customFormat="1" ht="11.25" x14ac:dyDescent="0.2">
      <c r="A20" s="39" t="s">
        <v>148</v>
      </c>
      <c r="AC20" s="40"/>
      <c r="AD20" s="40"/>
      <c r="AE20" s="40"/>
      <c r="AF20" s="40"/>
      <c r="AG20" s="41"/>
      <c r="AH20" s="42"/>
      <c r="AI20" s="43"/>
      <c r="AJ20" s="44"/>
      <c r="AK20" s="44"/>
      <c r="AL20" s="44"/>
      <c r="AM20" s="44"/>
      <c r="AP20" s="45" t="s">
        <v>103</v>
      </c>
    </row>
    <row r="21" spans="1:44" s="1" customFormat="1" ht="11.25" x14ac:dyDescent="0.2">
      <c r="A21" s="39" t="s">
        <v>149</v>
      </c>
      <c r="AC21" s="40"/>
      <c r="AD21" s="40"/>
      <c r="AE21" s="40"/>
      <c r="AF21" s="40"/>
      <c r="AG21" s="41"/>
      <c r="AH21" s="42"/>
      <c r="AI21" s="43"/>
      <c r="AJ21" s="44"/>
      <c r="AK21" s="44"/>
      <c r="AL21" s="44"/>
      <c r="AM21" s="44"/>
      <c r="AP21" s="46" t="s">
        <v>104</v>
      </c>
    </row>
    <row r="22" spans="1:44" s="1" customFormat="1" ht="11.25" x14ac:dyDescent="0.2">
      <c r="A22" s="39" t="s">
        <v>150</v>
      </c>
      <c r="AC22" s="40"/>
      <c r="AD22" s="40"/>
      <c r="AE22" s="40"/>
      <c r="AF22" s="40"/>
      <c r="AG22" s="41"/>
      <c r="AH22" s="42"/>
      <c r="AI22" s="43"/>
      <c r="AJ22" s="44"/>
      <c r="AK22" s="44"/>
      <c r="AL22" s="44"/>
      <c r="AM22" s="44"/>
      <c r="AP22" s="45" t="s">
        <v>105</v>
      </c>
    </row>
    <row r="23" spans="1:44" s="2" customFormat="1" ht="5.25" x14ac:dyDescent="0.15">
      <c r="AC23" s="15"/>
      <c r="AD23" s="15"/>
      <c r="AE23" s="15"/>
      <c r="AF23" s="15"/>
      <c r="AG23" s="16"/>
      <c r="AH23" s="17"/>
      <c r="AI23" s="18"/>
      <c r="AJ23" s="19"/>
      <c r="AK23" s="19"/>
      <c r="AL23" s="19"/>
      <c r="AM23" s="19"/>
      <c r="AP23" s="21" t="s">
        <v>106</v>
      </c>
    </row>
    <row r="24" spans="1:44" x14ac:dyDescent="0.2">
      <c r="A24" s="69" t="str">
        <f>IF(A6&lt;&gt;"Cambio en los Ingresos del Hogar","Cambio en la Residencia del Hogar",IF(AC8=0,"Seleccione si el hogar ha experimentado un cambio en los ingresos de $200 o más por mes.",IF(AC9=0,"Seleccione si el hogar ha solicitado una recertificación provisional por un cambio en los ingresos.",IF(AND(AC8=1,AC9=1,AI8=1,SUM(AC10:AC12)+SUM(AC16:AF18)&gt;0),"Error. Los ingresos del hogar no han cambiado. Elimine esta entrada.",IF(AND(AH8=1,AC10=0),"Ingrese la fecha del cambio en los ingresos del hogar.",IF(AND(AH8=1,AC11=0),"Seleccione si el ingreso bruto anual del hogar aumentó, disminuyó o mantuvo igual en general.",IF(AND(AH8=1,AC12=0),"Seleccione si el ingreso bruto anual del hogar sigue siendo igual o inferior al 80% del AMI según el condado de residencia del hogar.",IF(AND(AH8=1,SUM(AC16:AF16)=0),"Ingrese la información para el cambio de ingresos número 1.",IF(SUM(AJ16:AM16)&gt;0,"Complete las entradas para el cambio de ingreso número 1.",IF(SUM(AJ17:AM17)&gt;0,"Complete las entradas para el cambio de ingresos número 2.",IF(SUM(AJ18:AM18)&gt;0,"Complete las entradas para el cambio de ingresos número 3.","Cambio en la Residencia del Hogar")))))))))))</f>
        <v>Cambio en la Residencia del Hogar</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7"/>
      <c r="AD24" s="7"/>
      <c r="AE24" s="7"/>
      <c r="AF24" s="7"/>
      <c r="AG24" s="8"/>
      <c r="AH24" s="9"/>
      <c r="AI24" s="23"/>
      <c r="AJ24" s="11"/>
      <c r="AK24" s="11"/>
      <c r="AL24" s="11"/>
      <c r="AM24" s="11"/>
      <c r="AP24" s="25" t="s">
        <v>107</v>
      </c>
    </row>
    <row r="25" spans="1:44" s="2" customFormat="1" ht="5.25" x14ac:dyDescent="0.15">
      <c r="AC25" s="15"/>
      <c r="AD25" s="15"/>
      <c r="AE25" s="15"/>
      <c r="AF25" s="15"/>
      <c r="AG25" s="16"/>
      <c r="AH25" s="17"/>
      <c r="AI25" s="18"/>
      <c r="AJ25" s="19"/>
      <c r="AK25" s="19"/>
      <c r="AL25" s="19"/>
      <c r="AM25" s="19"/>
      <c r="AP25" s="21" t="s">
        <v>108</v>
      </c>
    </row>
    <row r="26" spans="1:44" x14ac:dyDescent="0.2">
      <c r="A26" s="5">
        <v>3</v>
      </c>
      <c r="B26" s="4" t="s">
        <v>152</v>
      </c>
      <c r="Z26" s="66"/>
      <c r="AA26" s="66"/>
      <c r="AB26" s="66"/>
      <c r="AC26" s="7">
        <f>IF(Z26="",0,1)</f>
        <v>0</v>
      </c>
      <c r="AD26" s="7"/>
      <c r="AE26" s="7"/>
      <c r="AF26" s="7"/>
      <c r="AG26" s="8">
        <f>IF(Z26="Sí",1,0)</f>
        <v>0</v>
      </c>
      <c r="AH26" s="9">
        <f>IF(AG26=1,1,0)</f>
        <v>0</v>
      </c>
      <c r="AI26" s="23">
        <f>IF(AND(A24="Cambio en la Residencia del Hogar",AC26=1,AH26=0),1,0)</f>
        <v>0</v>
      </c>
      <c r="AJ26" s="11"/>
      <c r="AK26" s="11"/>
      <c r="AL26" s="11"/>
      <c r="AM26" s="11"/>
      <c r="AP26" s="25" t="s">
        <v>109</v>
      </c>
    </row>
    <row r="27" spans="1:44" x14ac:dyDescent="0.2">
      <c r="B27" s="5" t="s">
        <v>26</v>
      </c>
      <c r="C27" s="4" t="s">
        <v>140</v>
      </c>
      <c r="Y27" s="33" t="str">
        <f>IF(AI26=0,"","No aplica")</f>
        <v/>
      </c>
      <c r="Z27" s="67"/>
      <c r="AA27" s="67"/>
      <c r="AB27" s="67"/>
      <c r="AC27" s="7">
        <f t="shared" ref="AC27:AC29" si="2">IF(Z27="",0,1)</f>
        <v>0</v>
      </c>
      <c r="AD27" s="7"/>
      <c r="AE27" s="7"/>
      <c r="AF27" s="7"/>
      <c r="AG27" s="8"/>
      <c r="AH27" s="9"/>
      <c r="AI27" s="23"/>
      <c r="AJ27" s="11"/>
      <c r="AK27" s="11"/>
      <c r="AL27" s="11"/>
      <c r="AM27" s="11"/>
      <c r="AP27" s="28" t="s">
        <v>110</v>
      </c>
    </row>
    <row r="28" spans="1:44" ht="26.1" customHeight="1" x14ac:dyDescent="0.2">
      <c r="B28" s="51" t="s">
        <v>31</v>
      </c>
      <c r="C28" s="79" t="s">
        <v>170</v>
      </c>
      <c r="D28" s="79"/>
      <c r="E28" s="79"/>
      <c r="F28" s="79"/>
      <c r="G28" s="79"/>
      <c r="H28" s="79"/>
      <c r="I28" s="79"/>
      <c r="J28" s="79"/>
      <c r="K28" s="79"/>
      <c r="L28" s="79"/>
      <c r="M28" s="79"/>
      <c r="N28" s="79"/>
      <c r="O28" s="79"/>
      <c r="P28" s="79"/>
      <c r="Q28" s="79"/>
      <c r="R28" s="79"/>
      <c r="S28" s="79"/>
      <c r="T28" s="79"/>
      <c r="U28" s="79"/>
      <c r="V28" s="79"/>
      <c r="W28" s="79"/>
      <c r="Y28" s="33" t="str">
        <f>IF(AI26=0,"","No aplica")</f>
        <v/>
      </c>
      <c r="Z28" s="66"/>
      <c r="AA28" s="66"/>
      <c r="AB28" s="66"/>
      <c r="AC28" s="7">
        <f t="shared" si="2"/>
        <v>0</v>
      </c>
      <c r="AD28" s="7"/>
      <c r="AE28" s="7"/>
      <c r="AF28" s="15"/>
      <c r="AG28" s="8"/>
      <c r="AH28" s="9"/>
      <c r="AI28" s="23"/>
      <c r="AJ28" s="11"/>
      <c r="AK28" s="11"/>
      <c r="AL28" s="11"/>
      <c r="AM28" s="11"/>
      <c r="AO28" s="2"/>
      <c r="AP28" s="36" t="s">
        <v>111</v>
      </c>
      <c r="AQ28" s="2"/>
      <c r="AR28" s="2"/>
    </row>
    <row r="29" spans="1:44" ht="26.1" customHeight="1" x14ac:dyDescent="0.2">
      <c r="B29" s="51" t="s">
        <v>34</v>
      </c>
      <c r="C29" s="79" t="s">
        <v>153</v>
      </c>
      <c r="D29" s="79"/>
      <c r="E29" s="79"/>
      <c r="F29" s="79"/>
      <c r="G29" s="79"/>
      <c r="H29" s="79"/>
      <c r="I29" s="79"/>
      <c r="J29" s="79"/>
      <c r="K29" s="79"/>
      <c r="L29" s="79"/>
      <c r="M29" s="79"/>
      <c r="N29" s="79"/>
      <c r="O29" s="79"/>
      <c r="P29" s="79"/>
      <c r="Q29" s="79"/>
      <c r="R29" s="79"/>
      <c r="S29" s="79"/>
      <c r="T29" s="79"/>
      <c r="U29" s="79"/>
      <c r="V29" s="79"/>
      <c r="W29" s="79"/>
      <c r="Y29" s="33" t="str">
        <f>IF(AI26=0,"","No aplica")</f>
        <v/>
      </c>
      <c r="Z29" s="66"/>
      <c r="AA29" s="66"/>
      <c r="AB29" s="66"/>
      <c r="AC29" s="7">
        <f t="shared" si="2"/>
        <v>0</v>
      </c>
      <c r="AD29" s="7"/>
      <c r="AE29" s="7"/>
      <c r="AF29" s="7"/>
      <c r="AG29" s="8"/>
      <c r="AH29" s="9"/>
      <c r="AI29" s="23"/>
      <c r="AJ29" s="11"/>
      <c r="AK29" s="11"/>
      <c r="AL29" s="11"/>
      <c r="AM29" s="11"/>
      <c r="AP29" s="28" t="s">
        <v>112</v>
      </c>
    </row>
    <row r="30" spans="1:44" s="2" customFormat="1" ht="5.25" x14ac:dyDescent="0.15">
      <c r="AC30" s="15"/>
      <c r="AD30" s="15"/>
      <c r="AE30" s="15"/>
      <c r="AF30" s="15"/>
      <c r="AG30" s="16"/>
      <c r="AH30" s="17"/>
      <c r="AI30" s="18"/>
      <c r="AJ30" s="19"/>
      <c r="AK30" s="19"/>
      <c r="AL30" s="19"/>
      <c r="AM30" s="19"/>
      <c r="AP30" s="36" t="s">
        <v>113</v>
      </c>
    </row>
    <row r="31" spans="1:44" x14ac:dyDescent="0.2">
      <c r="H31" s="65" t="s">
        <v>154</v>
      </c>
      <c r="I31" s="65"/>
      <c r="J31" s="65"/>
      <c r="K31" s="65"/>
      <c r="L31" s="65"/>
      <c r="M31" s="65"/>
      <c r="N31" s="65"/>
      <c r="O31" s="65"/>
      <c r="P31" s="65"/>
      <c r="Q31" s="65"/>
      <c r="R31" s="65"/>
      <c r="S31" s="65"/>
      <c r="T31" s="65"/>
      <c r="U31" s="65"/>
      <c r="AC31" s="7"/>
      <c r="AD31" s="7"/>
      <c r="AE31" s="7"/>
      <c r="AF31" s="7"/>
      <c r="AG31" s="8"/>
      <c r="AH31" s="9"/>
      <c r="AI31" s="23"/>
      <c r="AJ31" s="11"/>
      <c r="AK31" s="11"/>
      <c r="AL31" s="11"/>
      <c r="AM31" s="11"/>
      <c r="AP31" s="28" t="s">
        <v>114</v>
      </c>
    </row>
    <row r="32" spans="1:44" s="2" customFormat="1" ht="5.25" x14ac:dyDescent="0.15">
      <c r="AC32" s="15"/>
      <c r="AD32" s="15"/>
      <c r="AE32" s="15"/>
      <c r="AF32" s="15"/>
      <c r="AG32" s="16"/>
      <c r="AH32" s="17"/>
      <c r="AI32" s="18"/>
      <c r="AJ32" s="19"/>
      <c r="AK32" s="19"/>
      <c r="AL32" s="19"/>
      <c r="AM32" s="19"/>
      <c r="AP32" s="36" t="s">
        <v>115</v>
      </c>
    </row>
    <row r="33" spans="1:44" x14ac:dyDescent="0.2">
      <c r="H33" s="68"/>
      <c r="I33" s="68"/>
      <c r="J33" s="68"/>
      <c r="K33" s="68"/>
      <c r="L33" s="68"/>
      <c r="M33" s="68"/>
      <c r="N33" s="68"/>
      <c r="O33" s="68"/>
      <c r="P33" s="68"/>
      <c r="Q33" s="68"/>
      <c r="R33" s="68"/>
      <c r="S33" s="68"/>
      <c r="T33" s="68"/>
      <c r="U33" s="68"/>
      <c r="AC33" s="7">
        <f>IF(H33="",0,1)</f>
        <v>0</v>
      </c>
      <c r="AD33" s="7"/>
      <c r="AE33" s="7"/>
      <c r="AF33" s="7"/>
      <c r="AG33" s="8"/>
      <c r="AH33" s="9"/>
      <c r="AI33" s="23"/>
      <c r="AJ33" s="11"/>
      <c r="AK33" s="11"/>
      <c r="AL33" s="11"/>
      <c r="AM33" s="11"/>
      <c r="AP33" s="28" t="s">
        <v>116</v>
      </c>
    </row>
    <row r="34" spans="1:44" x14ac:dyDescent="0.2">
      <c r="H34" s="68"/>
      <c r="I34" s="68"/>
      <c r="J34" s="68"/>
      <c r="K34" s="68"/>
      <c r="L34" s="68"/>
      <c r="M34" s="68"/>
      <c r="N34" s="68"/>
      <c r="O34" s="68"/>
      <c r="P34" s="68"/>
      <c r="Q34" s="68"/>
      <c r="R34" s="68"/>
      <c r="S34" s="68"/>
      <c r="T34" s="68"/>
      <c r="U34" s="68"/>
      <c r="AC34" s="7"/>
      <c r="AD34" s="7"/>
      <c r="AE34" s="7"/>
      <c r="AF34" s="15"/>
      <c r="AG34" s="8"/>
      <c r="AH34" s="9"/>
      <c r="AI34" s="23"/>
      <c r="AJ34" s="11"/>
      <c r="AK34" s="11"/>
      <c r="AL34" s="11"/>
      <c r="AM34" s="11"/>
      <c r="AO34" s="2"/>
      <c r="AP34" s="36" t="s">
        <v>117</v>
      </c>
      <c r="AQ34" s="2"/>
      <c r="AR34" s="2"/>
    </row>
    <row r="35" spans="1:44" x14ac:dyDescent="0.2">
      <c r="H35" s="68"/>
      <c r="I35" s="68"/>
      <c r="J35" s="68"/>
      <c r="K35" s="68"/>
      <c r="L35" s="68"/>
      <c r="M35" s="68"/>
      <c r="N35" s="68"/>
      <c r="O35" s="68"/>
      <c r="P35" s="68"/>
      <c r="Q35" s="68"/>
      <c r="R35" s="68"/>
      <c r="S35" s="68"/>
      <c r="T35" s="68"/>
      <c r="U35" s="68"/>
      <c r="AC35" s="7"/>
      <c r="AD35" s="7"/>
      <c r="AE35" s="7"/>
      <c r="AF35" s="7"/>
      <c r="AG35" s="8"/>
      <c r="AH35" s="9"/>
      <c r="AI35" s="23"/>
      <c r="AJ35" s="11"/>
      <c r="AK35" s="11"/>
      <c r="AL35" s="11"/>
      <c r="AM35" s="11"/>
      <c r="AP35" s="28" t="s">
        <v>118</v>
      </c>
    </row>
    <row r="36" spans="1:44" s="2" customFormat="1" ht="5.25" x14ac:dyDescent="0.15">
      <c r="AC36" s="15"/>
      <c r="AD36" s="15"/>
      <c r="AE36" s="15"/>
      <c r="AF36" s="15"/>
      <c r="AG36" s="16"/>
      <c r="AH36" s="17"/>
      <c r="AI36" s="18"/>
      <c r="AJ36" s="19"/>
      <c r="AK36" s="19"/>
      <c r="AL36" s="19"/>
      <c r="AM36" s="19"/>
      <c r="AP36" s="36" t="s">
        <v>119</v>
      </c>
    </row>
    <row r="37" spans="1:44" s="1" customFormat="1" ht="11.25" x14ac:dyDescent="0.2">
      <c r="A37" s="39" t="s">
        <v>155</v>
      </c>
      <c r="AC37" s="40"/>
      <c r="AD37" s="40"/>
      <c r="AE37" s="40"/>
      <c r="AF37" s="40"/>
      <c r="AG37" s="41"/>
      <c r="AH37" s="42"/>
      <c r="AI37" s="43"/>
      <c r="AJ37" s="44"/>
      <c r="AK37" s="44"/>
      <c r="AL37" s="44"/>
      <c r="AM37" s="44"/>
      <c r="AP37" s="46" t="s">
        <v>120</v>
      </c>
    </row>
    <row r="38" spans="1:44" s="1" customFormat="1" ht="11.25" x14ac:dyDescent="0.2">
      <c r="A38" s="39" t="s">
        <v>156</v>
      </c>
      <c r="AC38" s="40"/>
      <c r="AD38" s="40"/>
      <c r="AE38" s="40"/>
      <c r="AF38" s="40"/>
      <c r="AG38" s="41"/>
      <c r="AH38" s="42"/>
      <c r="AI38" s="43"/>
      <c r="AJ38" s="44"/>
      <c r="AK38" s="44"/>
      <c r="AL38" s="44"/>
      <c r="AM38" s="44"/>
      <c r="AP38" s="45" t="s">
        <v>121</v>
      </c>
    </row>
    <row r="39" spans="1:44" s="1" customFormat="1" ht="23.1" customHeight="1" x14ac:dyDescent="0.2">
      <c r="A39" s="81" t="s">
        <v>172</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40"/>
      <c r="AD39" s="40"/>
      <c r="AE39" s="40"/>
      <c r="AF39" s="40"/>
      <c r="AG39" s="41"/>
      <c r="AH39" s="42"/>
      <c r="AI39" s="43"/>
      <c r="AJ39" s="44"/>
      <c r="AK39" s="44"/>
      <c r="AL39" s="44"/>
      <c r="AM39" s="44"/>
      <c r="AP39" s="46" t="s">
        <v>122</v>
      </c>
    </row>
    <row r="40" spans="1:44" s="2" customFormat="1" ht="5.25" x14ac:dyDescent="0.15">
      <c r="AC40" s="15"/>
      <c r="AD40" s="15"/>
      <c r="AE40" s="15"/>
      <c r="AF40" s="15"/>
      <c r="AG40" s="16"/>
      <c r="AH40" s="17"/>
      <c r="AI40" s="18"/>
      <c r="AJ40" s="19"/>
      <c r="AK40" s="19"/>
      <c r="AL40" s="19"/>
      <c r="AM40" s="19"/>
      <c r="AP40" s="36" t="s">
        <v>113</v>
      </c>
    </row>
    <row r="41" spans="1:44" x14ac:dyDescent="0.2">
      <c r="A41" s="69" t="str">
        <f>IF(NOT(AND(A6="Cambio en los Ingresos del Hogar",A24="Cambio en la Residencia del Hogar")),"Cambio en la Composición del Hogar",IF(AC26=0,"Seleccione si el hogar ha experimentado un cambio de residencia.",IF(AND(AC26=1,AI26=1,SUM(AC27:AC29)+SUM(AC33)&gt;0),"Error. La residencia del hogar no ha cambiado. Elimine esta entrada.",IF(AND(AH26=1,AC27=0),"Ingrese la fecha del cambio de residencia del hogar.",IF(AND(AH26=1,AC28=0),"Seleccione si el ingreso bruto anual del hogar sigue siendo igual o inferior al 80% del AMI según el condado de residencia del hogar.",IF(AND(AH26=1,AC29=0),"Seleccione si el hogar aún reside en el Área de prestación de servicios del proveedor.",IF(AND(AH26=1,AC33=0),"Ingrese la nueva dirección física del hogar.","Cambio en la Composición del Hogar")))))))</f>
        <v>Cambio en la Composición del Hogar</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7"/>
      <c r="AD41" s="7"/>
      <c r="AE41" s="7"/>
      <c r="AF41" s="7"/>
      <c r="AG41" s="8"/>
      <c r="AH41" s="9"/>
      <c r="AI41" s="23"/>
      <c r="AJ41" s="11"/>
      <c r="AK41" s="11"/>
      <c r="AL41" s="11"/>
      <c r="AM41" s="11"/>
      <c r="AO41" s="52"/>
      <c r="AP41" s="31" t="s">
        <v>123</v>
      </c>
      <c r="AQ41" s="52"/>
    </row>
    <row r="42" spans="1:44" s="2" customFormat="1" ht="5.25" x14ac:dyDescent="0.15">
      <c r="AC42" s="15"/>
      <c r="AD42" s="15"/>
      <c r="AE42" s="15"/>
      <c r="AF42" s="15"/>
      <c r="AG42" s="16"/>
      <c r="AH42" s="17"/>
      <c r="AI42" s="18"/>
      <c r="AJ42" s="19"/>
      <c r="AK42" s="19"/>
      <c r="AL42" s="19"/>
      <c r="AM42" s="19"/>
      <c r="AP42" s="53"/>
    </row>
    <row r="43" spans="1:44" x14ac:dyDescent="0.2">
      <c r="A43" s="5">
        <v>4</v>
      </c>
      <c r="B43" s="4" t="s">
        <v>157</v>
      </c>
      <c r="Z43" s="66"/>
      <c r="AA43" s="66"/>
      <c r="AB43" s="66"/>
      <c r="AC43" s="7">
        <f>IF(Z43="",0,1)</f>
        <v>0</v>
      </c>
      <c r="AD43" s="7"/>
      <c r="AE43" s="7"/>
      <c r="AF43" s="7"/>
      <c r="AG43" s="8">
        <f>IF(Z43="Sí",1,0)</f>
        <v>0</v>
      </c>
      <c r="AH43" s="9">
        <f>IF(AG43=1,1,0)</f>
        <v>0</v>
      </c>
      <c r="AI43" s="23">
        <f>IF(AND(A41="Cambio en la Composición del Hogar",AC43=1,AH43=0),1,0)</f>
        <v>0</v>
      </c>
      <c r="AJ43" s="11"/>
      <c r="AK43" s="11"/>
      <c r="AL43" s="11"/>
      <c r="AM43" s="11"/>
    </row>
    <row r="44" spans="1:44" x14ac:dyDescent="0.2">
      <c r="B44" s="5" t="s">
        <v>26</v>
      </c>
      <c r="C44" s="4" t="s">
        <v>140</v>
      </c>
      <c r="Y44" s="33" t="str">
        <f>IF(AI43=0,"","No aplica")</f>
        <v/>
      </c>
      <c r="Z44" s="67"/>
      <c r="AA44" s="67"/>
      <c r="AB44" s="67"/>
      <c r="AC44" s="7">
        <f t="shared" ref="AC44:AC47" si="3">IF(Z44="",0,1)</f>
        <v>0</v>
      </c>
      <c r="AD44" s="7"/>
      <c r="AE44" s="7"/>
      <c r="AF44" s="7"/>
      <c r="AG44" s="8"/>
      <c r="AH44" s="9"/>
      <c r="AI44" s="23"/>
      <c r="AJ44" s="11"/>
      <c r="AK44" s="11"/>
      <c r="AL44" s="11"/>
      <c r="AM44" s="11"/>
    </row>
    <row r="45" spans="1:44" x14ac:dyDescent="0.2">
      <c r="B45" s="5" t="s">
        <v>31</v>
      </c>
      <c r="C45" s="4" t="s">
        <v>158</v>
      </c>
      <c r="Y45" s="33" t="str">
        <f>IF(AI43=0,"","No aplica")</f>
        <v/>
      </c>
      <c r="Z45" s="66"/>
      <c r="AA45" s="66"/>
      <c r="AB45" s="66"/>
      <c r="AC45" s="7">
        <f t="shared" si="3"/>
        <v>0</v>
      </c>
      <c r="AD45" s="7"/>
      <c r="AE45" s="7"/>
      <c r="AF45" s="7"/>
      <c r="AG45" s="8"/>
      <c r="AH45" s="9"/>
      <c r="AI45" s="23"/>
      <c r="AJ45" s="11"/>
      <c r="AK45" s="11"/>
      <c r="AL45" s="11"/>
      <c r="AM45" s="11"/>
    </row>
    <row r="46" spans="1:44" ht="26.1" customHeight="1" x14ac:dyDescent="0.2">
      <c r="B46" s="51" t="s">
        <v>34</v>
      </c>
      <c r="C46" s="79" t="s">
        <v>170</v>
      </c>
      <c r="D46" s="79"/>
      <c r="E46" s="79"/>
      <c r="F46" s="79"/>
      <c r="G46" s="79"/>
      <c r="H46" s="79"/>
      <c r="I46" s="79"/>
      <c r="J46" s="79"/>
      <c r="K46" s="79"/>
      <c r="L46" s="79"/>
      <c r="M46" s="79"/>
      <c r="N46" s="79"/>
      <c r="O46" s="79"/>
      <c r="P46" s="79"/>
      <c r="Q46" s="79"/>
      <c r="R46" s="79"/>
      <c r="S46" s="79"/>
      <c r="T46" s="79"/>
      <c r="U46" s="79"/>
      <c r="V46" s="79"/>
      <c r="W46" s="79"/>
      <c r="Y46" s="33" t="str">
        <f>IF(AI43=0,"","No aplica")</f>
        <v/>
      </c>
      <c r="Z46" s="66"/>
      <c r="AA46" s="66"/>
      <c r="AB46" s="66"/>
      <c r="AC46" s="7">
        <f t="shared" si="3"/>
        <v>0</v>
      </c>
      <c r="AD46" s="7"/>
      <c r="AE46" s="7"/>
      <c r="AF46" s="7"/>
      <c r="AG46" s="8"/>
      <c r="AH46" s="9"/>
      <c r="AI46" s="23"/>
      <c r="AJ46" s="11"/>
      <c r="AK46" s="11"/>
      <c r="AL46" s="11"/>
      <c r="AM46" s="11"/>
    </row>
    <row r="47" spans="1:44" x14ac:dyDescent="0.2">
      <c r="B47" s="5" t="s">
        <v>79</v>
      </c>
      <c r="C47" s="4" t="s">
        <v>159</v>
      </c>
      <c r="Y47" s="33" t="str">
        <f>IF(AI43=0,"","No aplica")</f>
        <v/>
      </c>
      <c r="Z47" s="66"/>
      <c r="AA47" s="66"/>
      <c r="AB47" s="66"/>
      <c r="AC47" s="7">
        <f t="shared" si="3"/>
        <v>0</v>
      </c>
      <c r="AD47" s="7"/>
      <c r="AE47" s="7"/>
      <c r="AF47" s="7"/>
      <c r="AG47" s="8"/>
      <c r="AH47" s="9"/>
      <c r="AI47" s="23"/>
      <c r="AJ47" s="11"/>
      <c r="AK47" s="11"/>
      <c r="AL47" s="11"/>
      <c r="AM47" s="11"/>
      <c r="AN47" s="56"/>
      <c r="AO47" s="56" t="s">
        <v>171</v>
      </c>
    </row>
    <row r="48" spans="1:44" x14ac:dyDescent="0.2">
      <c r="C48" s="5" t="s">
        <v>81</v>
      </c>
      <c r="D48" s="4" t="s">
        <v>160</v>
      </c>
      <c r="Y48" s="33" t="str">
        <f>IF(AI43=1,"No aplica",IF(AI48=1,"No aplica",""))</f>
        <v/>
      </c>
      <c r="Z48" s="66"/>
      <c r="AA48" s="66"/>
      <c r="AB48" s="66"/>
      <c r="AC48" s="7">
        <f>IF(Z48="",0,1)</f>
        <v>0</v>
      </c>
      <c r="AD48" s="7"/>
      <c r="AE48" s="7"/>
      <c r="AF48" s="7"/>
      <c r="AG48" s="8"/>
      <c r="AH48" s="9"/>
      <c r="AI48" s="47">
        <f>IF(AND(A41="Cambio en la Composición del Hogar",AC43=1,AH43=1,AC47=1,Z47="Sí"),1,0)</f>
        <v>0</v>
      </c>
      <c r="AJ48" s="11"/>
      <c r="AK48" s="11"/>
      <c r="AL48" s="11"/>
      <c r="AM48" s="11"/>
      <c r="AN48" s="54"/>
      <c r="AO48" s="54">
        <f>IF(AND(AH43=1,Z47="No",MIN(AN52:AN54)&lt;&gt;-1),1,0)</f>
        <v>0</v>
      </c>
    </row>
    <row r="49" spans="1:41" s="2" customFormat="1" ht="5.25" x14ac:dyDescent="0.15">
      <c r="AC49" s="15"/>
      <c r="AD49" s="15"/>
      <c r="AE49" s="15"/>
      <c r="AF49" s="15"/>
      <c r="AG49" s="16"/>
      <c r="AH49" s="17"/>
      <c r="AI49" s="18"/>
      <c r="AJ49" s="19"/>
      <c r="AK49" s="19"/>
      <c r="AL49" s="19"/>
      <c r="AM49" s="19"/>
    </row>
    <row r="50" spans="1:41" x14ac:dyDescent="0.2">
      <c r="H50" s="65" t="s">
        <v>144</v>
      </c>
      <c r="I50" s="65"/>
      <c r="J50" s="65"/>
      <c r="K50" s="65"/>
      <c r="L50" s="65"/>
      <c r="M50" s="65"/>
      <c r="N50" s="65"/>
      <c r="O50" s="65" t="s">
        <v>161</v>
      </c>
      <c r="P50" s="65"/>
      <c r="Q50" s="65"/>
      <c r="R50" s="65"/>
      <c r="S50" s="65"/>
      <c r="T50" s="65"/>
      <c r="U50" s="65"/>
      <c r="AC50" s="7"/>
      <c r="AD50" s="7"/>
      <c r="AE50" s="7"/>
      <c r="AF50" s="7"/>
      <c r="AG50" s="8"/>
      <c r="AH50" s="9"/>
      <c r="AI50" s="23"/>
      <c r="AJ50" s="11"/>
      <c r="AK50" s="11"/>
      <c r="AL50" s="11"/>
      <c r="AM50" s="11"/>
      <c r="AN50" s="54" t="s">
        <v>84</v>
      </c>
      <c r="AO50" s="54" t="s">
        <v>85</v>
      </c>
    </row>
    <row r="51" spans="1:41" s="2" customFormat="1" ht="5.25" x14ac:dyDescent="0.15">
      <c r="AC51" s="15"/>
      <c r="AD51" s="15"/>
      <c r="AE51" s="15"/>
      <c r="AF51" s="15"/>
      <c r="AG51" s="16"/>
      <c r="AH51" s="17"/>
      <c r="AI51" s="18"/>
      <c r="AJ51" s="19"/>
      <c r="AK51" s="19"/>
      <c r="AL51" s="19"/>
      <c r="AM51" s="19"/>
      <c r="AN51" s="55"/>
      <c r="AO51" s="55"/>
    </row>
    <row r="52" spans="1:41" x14ac:dyDescent="0.2">
      <c r="H52" s="61"/>
      <c r="I52" s="61"/>
      <c r="J52" s="61"/>
      <c r="K52" s="61"/>
      <c r="L52" s="61"/>
      <c r="M52" s="61"/>
      <c r="N52" s="61"/>
      <c r="O52" s="62"/>
      <c r="P52" s="62"/>
      <c r="Q52" s="62"/>
      <c r="R52" s="62"/>
      <c r="S52" s="62"/>
      <c r="T52" s="62"/>
      <c r="U52" s="62"/>
      <c r="AC52" s="7">
        <f>IF(H52="",0,1)</f>
        <v>0</v>
      </c>
      <c r="AD52" s="7">
        <f>IF(O52="",0,1)</f>
        <v>0</v>
      </c>
      <c r="AE52" s="7"/>
      <c r="AF52" s="7"/>
      <c r="AG52" s="8"/>
      <c r="AH52" s="9"/>
      <c r="AI52" s="23"/>
      <c r="AJ52" s="11">
        <f>IF(AND(AH43=1,SUM($AC$52:$AD$52)&gt;0,AC52=0),1,0)</f>
        <v>0</v>
      </c>
      <c r="AK52" s="11">
        <f>IF(AND(AH43=1,SUM($AC$52:$AD$52)&gt;0,AD52=0),1,0)</f>
        <v>0</v>
      </c>
      <c r="AL52" s="11"/>
      <c r="AM52" s="11"/>
      <c r="AN52" s="54" t="str">
        <f>IF(AND($AH$43=1,O52="Se Unió"),1,IF(AND($AH$43=1,O52="Se Fue"),-1,""))</f>
        <v/>
      </c>
      <c r="AO52" s="54" t="str">
        <f>IF(AND(AH43=1,Z45="Aumentó",SUM(AN52:AN54)&gt;0),"Sí",IF(AND(AH43=1,Z45="Disminuyó",SUM(AN52:AN54)&lt;0),"Sí",IF(AND(AH43=1,Z45="No Cambió",SUM(AN52:AN54)=0),"Sí","No")))</f>
        <v>No</v>
      </c>
    </row>
    <row r="53" spans="1:41" x14ac:dyDescent="0.2">
      <c r="H53" s="61"/>
      <c r="I53" s="61"/>
      <c r="J53" s="61"/>
      <c r="K53" s="61"/>
      <c r="L53" s="61"/>
      <c r="M53" s="61"/>
      <c r="N53" s="61"/>
      <c r="O53" s="62"/>
      <c r="P53" s="62"/>
      <c r="Q53" s="62"/>
      <c r="R53" s="62"/>
      <c r="S53" s="62"/>
      <c r="T53" s="62"/>
      <c r="U53" s="62"/>
      <c r="AC53" s="7">
        <f t="shared" ref="AC53:AC54" si="4">IF(H53="",0,1)</f>
        <v>0</v>
      </c>
      <c r="AD53" s="7">
        <f>IF(O53="",0,1)</f>
        <v>0</v>
      </c>
      <c r="AE53" s="7"/>
      <c r="AF53" s="7"/>
      <c r="AG53" s="8"/>
      <c r="AH53" s="9"/>
      <c r="AI53" s="23"/>
      <c r="AJ53" s="11">
        <f>IF(AND(AH43=1,SUM($AC$53:$AD$53)&gt;0,AC53=0),1,0)</f>
        <v>0</v>
      </c>
      <c r="AK53" s="11">
        <f>IF(AND(AH43=1,SUM($AC$53:$AD$53)&gt;0,AD53=0),1,0)</f>
        <v>0</v>
      </c>
      <c r="AL53" s="11"/>
      <c r="AM53" s="11"/>
      <c r="AN53" s="54" t="str">
        <f>IF(AND($AH$43=1,O53="Se Unió"),1,IF(AND($AH$43=1,O53="Se Fue"),-1,""))</f>
        <v/>
      </c>
      <c r="AO53" s="54"/>
    </row>
    <row r="54" spans="1:41" x14ac:dyDescent="0.2">
      <c r="H54" s="61"/>
      <c r="I54" s="61"/>
      <c r="J54" s="61"/>
      <c r="K54" s="61"/>
      <c r="L54" s="61"/>
      <c r="M54" s="61"/>
      <c r="N54" s="61"/>
      <c r="O54" s="62"/>
      <c r="P54" s="62"/>
      <c r="Q54" s="62"/>
      <c r="R54" s="62"/>
      <c r="S54" s="62"/>
      <c r="T54" s="62"/>
      <c r="U54" s="62"/>
      <c r="AC54" s="7">
        <f t="shared" si="4"/>
        <v>0</v>
      </c>
      <c r="AD54" s="7">
        <f>IF(O54="",0,1)</f>
        <v>0</v>
      </c>
      <c r="AE54" s="7"/>
      <c r="AF54" s="7"/>
      <c r="AG54" s="8"/>
      <c r="AH54" s="9"/>
      <c r="AI54" s="23"/>
      <c r="AJ54" s="11">
        <f>IF(AND(AH43=1,SUM($AC$54:$AD$54)&gt;0,AC54=0),1,0)</f>
        <v>0</v>
      </c>
      <c r="AK54" s="11">
        <f>IF(AND(AH43=1,SUM($AC$54:$AD$54)&gt;0,AD54=0),1,0)</f>
        <v>0</v>
      </c>
      <c r="AL54" s="11"/>
      <c r="AM54" s="11"/>
      <c r="AN54" s="54" t="str">
        <f>IF(AND($AH$43=1,O54="Se Unió"),1,IF(AND($AH$43=1,O54="Se Fue"),-1,""))</f>
        <v/>
      </c>
      <c r="AO54" s="54"/>
    </row>
    <row r="55" spans="1:41" s="2" customFormat="1" ht="5.25" x14ac:dyDescent="0.15"/>
    <row r="56" spans="1:41" s="1" customFormat="1" ht="11.25" x14ac:dyDescent="0.2">
      <c r="A56" s="39" t="s">
        <v>162</v>
      </c>
    </row>
    <row r="57" spans="1:41" s="1" customFormat="1" ht="11.25" x14ac:dyDescent="0.2">
      <c r="A57" s="39" t="s">
        <v>163</v>
      </c>
    </row>
    <row r="58" spans="1:41" s="1" customFormat="1" ht="11.25" x14ac:dyDescent="0.2">
      <c r="A58" s="39" t="s">
        <v>174</v>
      </c>
    </row>
    <row r="59" spans="1:41" s="1" customFormat="1" ht="11.25" x14ac:dyDescent="0.2">
      <c r="A59" s="39" t="s">
        <v>175</v>
      </c>
    </row>
    <row r="60" spans="1:41" s="2" customFormat="1" ht="6" thickBo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row>
    <row r="61" spans="1:41" s="2" customFormat="1" ht="6" thickTop="1" x14ac:dyDescent="0.15"/>
    <row r="62" spans="1:41" x14ac:dyDescent="0.2">
      <c r="A62" s="49" t="s">
        <v>164</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row>
    <row r="63" spans="1:41" x14ac:dyDescent="0.2">
      <c r="A63" s="50" t="s">
        <v>165</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1:41" x14ac:dyDescent="0.2">
      <c r="A64" s="50" t="s">
        <v>166</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1:32" x14ac:dyDescent="0.2">
      <c r="A65" s="50" t="s">
        <v>167</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row>
    <row r="66" spans="1:32" s="57" customFormat="1" ht="8.25" x14ac:dyDescent="0.15">
      <c r="AC66" s="57" t="s">
        <v>86</v>
      </c>
      <c r="AF66" s="57" t="s">
        <v>87</v>
      </c>
    </row>
    <row r="67" spans="1:32" x14ac:dyDescent="0.2">
      <c r="A67" s="4" t="s">
        <v>169</v>
      </c>
      <c r="H67" s="63"/>
      <c r="I67" s="63"/>
      <c r="J67" s="63"/>
      <c r="K67" s="63"/>
      <c r="L67" s="63"/>
      <c r="M67" s="63"/>
      <c r="N67" s="63"/>
      <c r="O67" s="63"/>
      <c r="P67" s="63"/>
      <c r="Q67" s="63"/>
      <c r="R67" s="63"/>
      <c r="S67" s="63"/>
      <c r="T67" s="63"/>
      <c r="U67" s="63"/>
      <c r="Y67" s="5" t="s">
        <v>168</v>
      </c>
      <c r="Z67" s="64"/>
      <c r="AA67" s="64"/>
      <c r="AB67" s="64"/>
      <c r="AC67" s="4">
        <f>IF(AI8+AI26+AI43=3,1,0)</f>
        <v>0</v>
      </c>
      <c r="AF67" s="4" t="str">
        <f>IF(AND(A69="La recertificación provisional de elegibilidad está completa.",Z12&lt;&gt;"No",Z28&lt;&gt;"No",Z29&lt;&gt;"No",Z46&lt;&gt;"No",Z47&lt;&gt;"No"),"Yes","No")</f>
        <v>No</v>
      </c>
    </row>
    <row r="68" spans="1:32" s="2" customFormat="1" ht="5.25" x14ac:dyDescent="0.15"/>
    <row r="69" spans="1:32" ht="26.1" customHeight="1" x14ac:dyDescent="0.2">
      <c r="A69" s="80" t="str">
        <f>IF(NOT(AND(A6="Cambio en los Ingresos del Hogar",A24="Cambio en la Residencia del Hogar",A41="Cambio en la Composición del Hogar")),"",IF(AC43=0,"Seleccione si el hogar ha experimentado un cambio en la composición.",IF(AND(AC43=1,AI43=1,SUM(AC44:AC48)+SUM(AC52:AD54)&gt;0),"Error. La composición del hogar no ha cambiado. Elimine esta entrada.",IF(AND(AH43=1,AC44=0),"Ingrese la fecha del cambio en la composición del hogar.",IF(AND(AH43=1,AC45=0),"Seleccione si el número de miembros del hogar aumentó, disminuyó o se mantuvo igual en general.",IF(AND(AH43=1,AC46=0),"Seleccione si el ingreso bruto anual del hogar sigue siendo igual o inferior al 80% del AMI según el condado de residencia del hogar.",IF(AND(AH43=1,AC47=0),"Seleccione si el hogar aún incluye a una persona elegible.",IF(AND(AH43=1,AC48=1,AI48=1),"Error. Esta pregunta es para los hogares que ya no incluyen a una persona elegible. Eliminar esta entrada.",IF(AND(AH43=1,AI48=0,AC48=0),"Seleccione si el hogar califica para el período de gracia del proveedor.",IF(AND(AH43=1,SUM(AC52:AD52)=0),"Ingrese la información para el cambio de membresía del hogar número 1.",IF(SUM(AJ52:AK52)&gt;0,"Complete las entradas para el cambio de membresía del hogar número 1.",IF(SUM(AJ53:AK53)&gt;0,"Complete las entradas para el cambio de membresía del hogar número 2.",IF(SUM(AJ54:AK54)&gt;0,"Complete las entradas para el cambio de membresía del hogar número 3.",IF(AND(AH43=1,AO52="No"),CONCATENATE("El estado de membresía ha ",IF(SUM(AN52:AN54)&gt;0,"aumentado en general.",IF(SUM(AN52:AN54)&lt;0,"disminuido en general.","mantuvo igual en general."))," Revise la selección para 4b, ingrese otro cambio o ajuste el estado de membresía."),IF(AO48=1,"El hogar ya no incluye a una persona elegible, pero nadie se ha ido. Revise la selección para 4d o ajuste el estado de una membresía.",IF(AC67=1,"Error. Según la información anterior, los ingresos, la residencia y/o la composición del hogar no han cambiado. El formulario O es innecesario.","La recertificación provisional de elegibilidad está completa."))))))))))))))))</f>
        <v/>
      </c>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row>
    <row r="70" spans="1:32" ht="26.1" customHeight="1" x14ac:dyDescent="0.2">
      <c r="A70" s="80" t="str">
        <f>IF(A69="La recertificación provisional de elegibilidad está completa.","Adjunte la documentación de los cambios en los ingresos, la residencia y/o la composición del hogar. Complete y adjunte todos los formularios requeridos.","")</f>
        <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row>
    <row r="71" spans="1:32" ht="26.1" customHeight="1" x14ac:dyDescent="0.2">
      <c r="A71" s="60" t="str">
        <f>IF(AND(A69="La recertificación provisional de elegibilidad está completa.",AF67="Yes"),"Elegible",IF(AND(A69="La recertificación provisional de elegibilidad está completa.",AF67="No"),"No es Elegible",""))</f>
        <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row>
    <row r="109" spans="29:33" x14ac:dyDescent="0.2">
      <c r="AC109" s="2"/>
      <c r="AD109" s="2"/>
      <c r="AE109" s="2"/>
      <c r="AF109" s="2"/>
      <c r="AG109" s="2"/>
    </row>
  </sheetData>
  <sheetProtection algorithmName="SHA-512" hashValue="gc1WU7dW3TvBwKPnAapJfMWGH9ZPmhudmN6H3Kgr/mZUZlwzwPYb/1hG4qAN5eu4lw/jpKZIQiPw/vCrhUyfUw==" saltValue="gh1uvVWjYpcyD4/ha9H4Ag==" spinCount="100000" sheet="1" selectLockedCells="1"/>
  <mergeCells count="58">
    <mergeCell ref="A1:AB1"/>
    <mergeCell ref="A6:AB6"/>
    <mergeCell ref="Z8:AB8"/>
    <mergeCell ref="Z9:AB9"/>
    <mergeCell ref="Z10:AB10"/>
    <mergeCell ref="Z11:AB11"/>
    <mergeCell ref="Z12:AB12"/>
    <mergeCell ref="A14:G14"/>
    <mergeCell ref="H14:N14"/>
    <mergeCell ref="O14:U14"/>
    <mergeCell ref="V14:AB14"/>
    <mergeCell ref="A16:G16"/>
    <mergeCell ref="H16:N16"/>
    <mergeCell ref="O16:U16"/>
    <mergeCell ref="V16:AB16"/>
    <mergeCell ref="A17:G17"/>
    <mergeCell ref="H17:N17"/>
    <mergeCell ref="O17:U17"/>
    <mergeCell ref="V17:AB17"/>
    <mergeCell ref="A41:AB41"/>
    <mergeCell ref="A18:G18"/>
    <mergeCell ref="H18:N18"/>
    <mergeCell ref="O18:U18"/>
    <mergeCell ref="V18:AB18"/>
    <mergeCell ref="A24:AB24"/>
    <mergeCell ref="Z26:AB26"/>
    <mergeCell ref="Z27:AB27"/>
    <mergeCell ref="Z28:AB28"/>
    <mergeCell ref="Z29:AB29"/>
    <mergeCell ref="H31:U31"/>
    <mergeCell ref="H33:U35"/>
    <mergeCell ref="A39:AB39"/>
    <mergeCell ref="H52:N52"/>
    <mergeCell ref="O52:U52"/>
    <mergeCell ref="H53:N53"/>
    <mergeCell ref="O53:U53"/>
    <mergeCell ref="Z43:AB43"/>
    <mergeCell ref="Z44:AB44"/>
    <mergeCell ref="Z45:AB45"/>
    <mergeCell ref="Z46:AB46"/>
    <mergeCell ref="Z47:AB47"/>
    <mergeCell ref="Z48:AB48"/>
    <mergeCell ref="A71:AB71"/>
    <mergeCell ref="K3:AB3"/>
    <mergeCell ref="K4:AB4"/>
    <mergeCell ref="C11:W11"/>
    <mergeCell ref="C12:W12"/>
    <mergeCell ref="C28:W28"/>
    <mergeCell ref="C29:W29"/>
    <mergeCell ref="C46:W46"/>
    <mergeCell ref="H54:N54"/>
    <mergeCell ref="O54:U54"/>
    <mergeCell ref="H67:U67"/>
    <mergeCell ref="Z67:AB67"/>
    <mergeCell ref="A69:AB69"/>
    <mergeCell ref="A70:AB70"/>
    <mergeCell ref="H50:N50"/>
    <mergeCell ref="O50:U50"/>
  </mergeCells>
  <conditionalFormatting sqref="A6:AB6">
    <cfRule type="cellIs" dxfId="157" priority="156" operator="equal">
      <formula>"Cambio en los Ingresos del Hogar"</formula>
    </cfRule>
    <cfRule type="cellIs" dxfId="156" priority="157" operator="equal">
      <formula>"Ingrese el nombre de un administrador de casos de vivienda."</formula>
    </cfRule>
    <cfRule type="cellIs" dxfId="155" priority="158" operator="equal">
      <formula>"Ingrese un nombre y/o número de cliente."</formula>
    </cfRule>
    <cfRule type="cellIs" dxfId="154" priority="159" operator="equal">
      <formula>"¡Empecemos! Ingrese un nombre y/o número de cliente."</formula>
    </cfRule>
  </conditionalFormatting>
  <conditionalFormatting sqref="K3">
    <cfRule type="expression" dxfId="153" priority="155">
      <formula>$A$6="Ingrese un nombre y/o número de cliente."</formula>
    </cfRule>
  </conditionalFormatting>
  <conditionalFormatting sqref="K4">
    <cfRule type="expression" dxfId="152" priority="154">
      <formula>$A$6="Ingrese el nombre de un administrador de casos de vivienda."</formula>
    </cfRule>
  </conditionalFormatting>
  <conditionalFormatting sqref="A24:AB24">
    <cfRule type="cellIs" dxfId="151" priority="42" operator="equal">
      <formula>"Complete las entradas para el cambio de ingresos número 3."</formula>
    </cfRule>
    <cfRule type="cellIs" dxfId="150" priority="43" operator="equal">
      <formula>"Complete las entradas para el cambio de ingresos número 2."</formula>
    </cfRule>
    <cfRule type="cellIs" dxfId="149" priority="44" operator="equal">
      <formula>"Complete las entradas para el cambio de ingreso número 1."</formula>
    </cfRule>
    <cfRule type="cellIs" dxfId="148" priority="45" operator="equal">
      <formula>"Ingrese la información para el cambio de ingresos número 1."</formula>
    </cfRule>
    <cfRule type="cellIs" dxfId="147" priority="46" operator="equal">
      <formula>"Seleccione si el ingreso bruto anual del hogar sigue siendo igual o inferior al 80% del AMI según el condado de residencia del hogar."</formula>
    </cfRule>
    <cfRule type="cellIs" dxfId="146" priority="47" operator="equal">
      <formula>"Seleccione si el ingreso bruto anual del hogar aumentó, disminuyó o mantuvo igual en general."</formula>
    </cfRule>
    <cfRule type="cellIs" dxfId="145" priority="48" operator="equal">
      <formula>"Ingrese la fecha del cambio en los ingresos del hogar."</formula>
    </cfRule>
    <cfRule type="cellIs" dxfId="144" priority="49" operator="equal">
      <formula>"Error. Los ingresos del hogar no han cambiado. Elimine esta entrada."</formula>
    </cfRule>
    <cfRule type="cellIs" dxfId="143" priority="50" operator="equal">
      <formula>"Seleccione si el hogar ha solicitado una recertificación provisional por un cambio en los ingresos."</formula>
    </cfRule>
    <cfRule type="cellIs" dxfId="142" priority="51" operator="equal">
      <formula>"Seleccione si el hogar ha experimentado un cambio en los ingresos de $200 o más por mes."</formula>
    </cfRule>
    <cfRule type="cellIs" dxfId="141" priority="153" operator="equal">
      <formula>"Cambio en la Residencia del Hogar"</formula>
    </cfRule>
  </conditionalFormatting>
  <conditionalFormatting sqref="A41:AB41">
    <cfRule type="cellIs" dxfId="140" priority="61" operator="equal">
      <formula>"Ingrese la nueva dirección física del hogar."</formula>
    </cfRule>
    <cfRule type="cellIs" dxfId="139" priority="62" operator="equal">
      <formula>"Seleccione si el hogar aún reside en el Área de prestación de servicios del proveedor."</formula>
    </cfRule>
    <cfRule type="cellIs" dxfId="138" priority="63" operator="equal">
      <formula>"Seleccione si el ingreso bruto anual del hogar sigue siendo igual o inferior al 80% del AMI según el condado de residencia del hogar."</formula>
    </cfRule>
    <cfRule type="cellIs" dxfId="137" priority="64" operator="equal">
      <formula>"Ingrese la fecha del cambio de residencia del hogar."</formula>
    </cfRule>
    <cfRule type="cellIs" dxfId="136" priority="65" operator="equal">
      <formula>"Error. La residencia del hogar no ha cambiado. Elimine esta entrada."</formula>
    </cfRule>
    <cfRule type="cellIs" dxfId="135" priority="66" operator="equal">
      <formula>"Seleccione si el hogar ha experimentado un cambio de residencia."</formula>
    </cfRule>
    <cfRule type="cellIs" dxfId="134" priority="152" operator="equal">
      <formula>"Cambio en la Composición del Hogar"</formula>
    </cfRule>
  </conditionalFormatting>
  <conditionalFormatting sqref="C10">
    <cfRule type="expression" dxfId="133" priority="151">
      <formula>$AI$8=1</formula>
    </cfRule>
  </conditionalFormatting>
  <conditionalFormatting sqref="C11">
    <cfRule type="expression" dxfId="132" priority="150">
      <formula>$AI$8=1</formula>
    </cfRule>
  </conditionalFormatting>
  <conditionalFormatting sqref="C12">
    <cfRule type="expression" dxfId="131" priority="149">
      <formula>$AI$8=1</formula>
    </cfRule>
  </conditionalFormatting>
  <conditionalFormatting sqref="A14:G14">
    <cfRule type="expression" dxfId="130" priority="148">
      <formula>$AI$8=1</formula>
    </cfRule>
  </conditionalFormatting>
  <conditionalFormatting sqref="H14:N14">
    <cfRule type="expression" dxfId="129" priority="147">
      <formula>$AI$8=1</formula>
    </cfRule>
  </conditionalFormatting>
  <conditionalFormatting sqref="O14:U14">
    <cfRule type="expression" dxfId="128" priority="146">
      <formula>$AI$8=1</formula>
    </cfRule>
  </conditionalFormatting>
  <conditionalFormatting sqref="V14:AB14">
    <cfRule type="expression" dxfId="127" priority="145">
      <formula>$AI$8=1</formula>
    </cfRule>
  </conditionalFormatting>
  <conditionalFormatting sqref="A16:AB18">
    <cfRule type="expression" dxfId="126" priority="144">
      <formula>$AI$8=1</formula>
    </cfRule>
  </conditionalFormatting>
  <conditionalFormatting sqref="C27">
    <cfRule type="expression" dxfId="125" priority="143">
      <formula>$AI$26=1</formula>
    </cfRule>
  </conditionalFormatting>
  <conditionalFormatting sqref="C28">
    <cfRule type="expression" dxfId="124" priority="142">
      <formula>$AI$26=1</formula>
    </cfRule>
  </conditionalFormatting>
  <conditionalFormatting sqref="C29">
    <cfRule type="expression" dxfId="123" priority="141">
      <formula>$AI$26=1</formula>
    </cfRule>
  </conditionalFormatting>
  <conditionalFormatting sqref="H31:U31">
    <cfRule type="expression" dxfId="122" priority="140">
      <formula>$AI$26=1</formula>
    </cfRule>
  </conditionalFormatting>
  <conditionalFormatting sqref="Z10:AB10">
    <cfRule type="expression" dxfId="121" priority="26">
      <formula>$A$24="Ingrese la fecha del cambio en los ingresos del hogar."</formula>
    </cfRule>
    <cfRule type="expression" dxfId="120" priority="41">
      <formula>AND($AC$10=1,$A$24="Error. Los ingresos del hogar no han cambiado. Elimine esta entrada.")</formula>
    </cfRule>
    <cfRule type="expression" dxfId="119" priority="138">
      <formula>$AI$8=1</formula>
    </cfRule>
  </conditionalFormatting>
  <conditionalFormatting sqref="Z11:AB11">
    <cfRule type="expression" dxfId="118" priority="25">
      <formula>$A$24="Seleccione si el ingreso bruto anual del hogar aumentó, disminuyó o mantuvo igual en general."</formula>
    </cfRule>
    <cfRule type="expression" dxfId="117" priority="40">
      <formula>AND($AC$11=1,$A$24="Error. Los ingresos del hogar no han cambiado. Elimine esta entrada.")</formula>
    </cfRule>
    <cfRule type="expression" dxfId="116" priority="137">
      <formula>$AI$8=1</formula>
    </cfRule>
  </conditionalFormatting>
  <conditionalFormatting sqref="Z12:AB12">
    <cfRule type="expression" dxfId="115" priority="24">
      <formula>$A$24="Seleccione si el ingreso bruto anual del hogar sigue siendo igual o inferior al 80% del AMI según el condado de residencia del hogar."</formula>
    </cfRule>
    <cfRule type="expression" dxfId="114" priority="39">
      <formula>AND($AC$12=1,$A$24="Error. Los ingresos del hogar no han cambiado. Elimine esta entrada.")</formula>
    </cfRule>
    <cfRule type="expression" dxfId="113" priority="136">
      <formula>$AI$8=1</formula>
    </cfRule>
  </conditionalFormatting>
  <conditionalFormatting sqref="C44 B44:B47">
    <cfRule type="expression" dxfId="112" priority="132">
      <formula>$AI$43=1</formula>
    </cfRule>
  </conditionalFormatting>
  <conditionalFormatting sqref="C45">
    <cfRule type="expression" dxfId="111" priority="131">
      <formula>$AI$43=1</formula>
    </cfRule>
  </conditionalFormatting>
  <conditionalFormatting sqref="C47">
    <cfRule type="expression" dxfId="110" priority="129">
      <formula>$AI$43=1</formula>
    </cfRule>
  </conditionalFormatting>
  <conditionalFormatting sqref="D48">
    <cfRule type="expression" dxfId="109" priority="115">
      <formula>$AI$48=1</formula>
    </cfRule>
    <cfRule type="expression" dxfId="108" priority="128">
      <formula>$AI$43=1</formula>
    </cfRule>
  </conditionalFormatting>
  <conditionalFormatting sqref="Z44:AB44">
    <cfRule type="expression" dxfId="107" priority="83">
      <formula>$A$69="Ingrese la fecha del cambio en la composición del hogar."</formula>
    </cfRule>
    <cfRule type="expression" dxfId="106" priority="94">
      <formula>AND($AC$44=1,$A$69="Error. La composición del hogar no ha cambiado. Elimine esta entrada.")</formula>
    </cfRule>
    <cfRule type="expression" dxfId="105" priority="127">
      <formula>$AI$43=1</formula>
    </cfRule>
  </conditionalFormatting>
  <conditionalFormatting sqref="Z45:AB45">
    <cfRule type="expression" dxfId="104" priority="67">
      <formula>$A$69="El estado de membresía ha mantuvo igual en general. Revise la selección para 4b, ingrese otro cambio o ajuste el estado de membresía."</formula>
    </cfRule>
    <cfRule type="expression" dxfId="103" priority="68">
      <formula>$A$69="El estado de membresía ha disminuido en general. Revise la selección para 4b, ingrese otro cambio o ajuste el estado de membresía."</formula>
    </cfRule>
    <cfRule type="expression" dxfId="102" priority="69">
      <formula>$A$69="El estado de membresía ha aumentado en general. Revise la selección para 4b, ingrese otro cambio o ajuste el estado de membresía."</formula>
    </cfRule>
    <cfRule type="expression" dxfId="101" priority="82">
      <formula>$A$69="Seleccione si el número de miembros del hogar aumentó, disminuyó o se mantuvo igual en general."</formula>
    </cfRule>
    <cfRule type="expression" dxfId="100" priority="93">
      <formula>AND($AC$45=1,$A$69="Error. La composición del hogar no ha cambiado. Elimine esta entrada.")</formula>
    </cfRule>
    <cfRule type="expression" dxfId="99" priority="126">
      <formula>$AI$43=1</formula>
    </cfRule>
  </conditionalFormatting>
  <conditionalFormatting sqref="Z46:AB46">
    <cfRule type="expression" dxfId="98" priority="81">
      <formula>$A$69="Seleccione si el ingreso bruto anual del hogar sigue siendo igual o inferior al 80% del AMI según el condado de residencia del hogar."</formula>
    </cfRule>
    <cfRule type="expression" dxfId="97" priority="92">
      <formula>AND($AC$46=1,$A$69="Error. La composición del hogar no ha cambiado. Elimine esta entrada.")</formula>
    </cfRule>
    <cfRule type="expression" dxfId="96" priority="125">
      <formula>$AI$43=1</formula>
    </cfRule>
  </conditionalFormatting>
  <conditionalFormatting sqref="Z47:AB47">
    <cfRule type="expression" dxfId="95" priority="1">
      <formula>$A$69="El hogar ya no incluye a una persona elegible, pero nadie se ha ido. Revise la selección para 4d o ajuste el estado de una membresía."</formula>
    </cfRule>
    <cfRule type="expression" dxfId="94" priority="80">
      <formula>$A$69="Seleccione si el hogar aún incluye a una persona elegible."</formula>
    </cfRule>
    <cfRule type="expression" dxfId="93" priority="91">
      <formula>AND($AC$47=1,$A$69="Error. La composición del hogar no ha cambiado. Elimine esta entrada.")</formula>
    </cfRule>
    <cfRule type="expression" dxfId="92" priority="124">
      <formula>$AI$43=1</formula>
    </cfRule>
  </conditionalFormatting>
  <conditionalFormatting sqref="Z48:AB48">
    <cfRule type="expression" dxfId="91" priority="78">
      <formula>$A$69="Seleccione si el hogar califica para el período de gracia del proveedor."</formula>
    </cfRule>
    <cfRule type="expression" dxfId="90" priority="79">
      <formula>$A$69="Error. Esta pregunta es para los hogares que ya no incluyen a una persona elegible. Eliminar esta entrada."</formula>
    </cfRule>
    <cfRule type="expression" dxfId="89" priority="90">
      <formula>AND($AC$48=1,$A$69="Error. La composición del hogar no ha cambiado. Elimine esta entrada.")</formula>
    </cfRule>
    <cfRule type="expression" dxfId="88" priority="116">
      <formula>$AI$48=1</formula>
    </cfRule>
    <cfRule type="expression" dxfId="87" priority="123">
      <formula>$AI$43=1</formula>
    </cfRule>
  </conditionalFormatting>
  <conditionalFormatting sqref="H50:N50">
    <cfRule type="expression" dxfId="86" priority="122">
      <formula>$AI$43=1</formula>
    </cfRule>
  </conditionalFormatting>
  <conditionalFormatting sqref="O50:U50">
    <cfRule type="expression" dxfId="85" priority="121">
      <formula>$AI$43=1</formula>
    </cfRule>
  </conditionalFormatting>
  <conditionalFormatting sqref="H52:U54">
    <cfRule type="expression" dxfId="84" priority="120">
      <formula>$AI$43=1</formula>
    </cfRule>
  </conditionalFormatting>
  <conditionalFormatting sqref="B10:B12">
    <cfRule type="expression" dxfId="83" priority="119">
      <formula>$AI$8=1</formula>
    </cfRule>
  </conditionalFormatting>
  <conditionalFormatting sqref="B27:B29">
    <cfRule type="expression" dxfId="82" priority="118">
      <formula>$AI$26=1</formula>
    </cfRule>
  </conditionalFormatting>
  <conditionalFormatting sqref="C48">
    <cfRule type="expression" dxfId="81" priority="117">
      <formula>$AI$43=1</formula>
    </cfRule>
  </conditionalFormatting>
  <conditionalFormatting sqref="C48">
    <cfRule type="expression" dxfId="80" priority="114">
      <formula>$AI$48=1</formula>
    </cfRule>
  </conditionalFormatting>
  <conditionalFormatting sqref="A69:AB69">
    <cfRule type="cellIs" dxfId="79" priority="2" operator="equal">
      <formula>"El hogar ya no incluye a una persona elegible, pero nadie se ha ido. Revise la selección para 4d o ajuste el estado de una membresía."</formula>
    </cfRule>
    <cfRule type="cellIs" dxfId="78" priority="96" operator="equal">
      <formula>"Error. Según la información anterior, los ingresos, la residencia y/o la composición del hogar no han cambiado. El formulario O es innecesario."</formula>
    </cfRule>
    <cfRule type="cellIs" dxfId="77" priority="97" operator="equal">
      <formula>"El estado de membresía ha mantuvo igual en general. Revise la selección para 4b, ingrese otro cambio o ajuste el estado de membresía."</formula>
    </cfRule>
    <cfRule type="cellIs" dxfId="76" priority="98" operator="equal">
      <formula>"El estado de membresía ha disminuido en general. Revise la selección para 4b, ingrese otro cambio o ajuste el estado de membresía."</formula>
    </cfRule>
    <cfRule type="cellIs" dxfId="75" priority="99" operator="equal">
      <formula>"El estado de membresía ha aumentado en general. Revise la selección para 4b, ingrese otro cambio o ajuste el estado de membresía."</formula>
    </cfRule>
    <cfRule type="cellIs" dxfId="74" priority="100" operator="equal">
      <formula>"Complete las entradas para el cambio de membresía del hogar número 3."</formula>
    </cfRule>
    <cfRule type="cellIs" dxfId="73" priority="101" operator="equal">
      <formula>"Complete las entradas para el cambio de membresía del hogar número 2."</formula>
    </cfRule>
    <cfRule type="cellIs" dxfId="72" priority="102" operator="equal">
      <formula>"Complete las entradas para el cambio de membresía del hogar número 1."</formula>
    </cfRule>
    <cfRule type="cellIs" dxfId="71" priority="103" operator="equal">
      <formula>"Ingrese la información para el cambio de membresía del hogar número 1."</formula>
    </cfRule>
    <cfRule type="cellIs" dxfId="70" priority="104" operator="equal">
      <formula>"Seleccione si el hogar califica para el período de gracia del proveedor."</formula>
    </cfRule>
    <cfRule type="cellIs" dxfId="69" priority="105" operator="equal">
      <formula>"Error. Esta pregunta es para los hogares que ya no incluyen a una persona elegible. Eliminar esta entrada."</formula>
    </cfRule>
    <cfRule type="cellIs" dxfId="68" priority="106" operator="equal">
      <formula>"Seleccione si el hogar aún incluye a una persona elegible."</formula>
    </cfRule>
    <cfRule type="cellIs" dxfId="67" priority="107" operator="equal">
      <formula>"Seleccione si el ingreso bruto anual del hogar sigue siendo igual o inferior al 80% del AMI según el condado de residencia del hogar."</formula>
    </cfRule>
    <cfRule type="cellIs" dxfId="66" priority="108" operator="equal">
      <formula>"Seleccione si el número de miembros del hogar aumentó, disminuyó o se mantuvo igual en general."</formula>
    </cfRule>
    <cfRule type="cellIs" dxfId="65" priority="109" operator="equal">
      <formula>"Ingrese la fecha del cambio en la composición del hogar."</formula>
    </cfRule>
    <cfRule type="cellIs" dxfId="64" priority="110" operator="equal">
      <formula>"Error. La composición del hogar no ha cambiado. Elimine esta entrada."</formula>
    </cfRule>
    <cfRule type="cellIs" dxfId="63" priority="111" operator="equal">
      <formula>"Seleccione si el hogar ha experimentado un cambio en la composición."</formula>
    </cfRule>
    <cfRule type="cellIs" dxfId="62" priority="113" operator="equal">
      <formula>"La recertificación provisional de elegibilidad está completa."</formula>
    </cfRule>
  </conditionalFormatting>
  <conditionalFormatting sqref="A70:AB70">
    <cfRule type="cellIs" dxfId="61" priority="112" operator="equal">
      <formula>"Adjunte la documentación de los cambios en los ingresos, la residencia y/o la composición del hogar. Complete y adjunte todos los formularios requeridos."</formula>
    </cfRule>
  </conditionalFormatting>
  <conditionalFormatting sqref="Z43:AB43">
    <cfRule type="expression" dxfId="60" priority="95">
      <formula>$A$69="Seleccione si el hogar ha experimentado un cambio en la composición."</formula>
    </cfRule>
  </conditionalFormatting>
  <conditionalFormatting sqref="H52:N52">
    <cfRule type="expression" dxfId="59" priority="75">
      <formula>AND($AJ$52=1,$A$69="Complete las entradas para el cambio de membresía del hogar número 1.")</formula>
    </cfRule>
    <cfRule type="expression" dxfId="58" priority="77">
      <formula>AND($AC$52=0,$AD$52=0,$A$69="Ingrese la información para el cambio de membresía del hogar número 1.")</formula>
    </cfRule>
    <cfRule type="expression" dxfId="57" priority="89">
      <formula>AND($AC$52=1,$A$69="Error. La composición del hogar no ha cambiado. Elimine esta entrada.")</formula>
    </cfRule>
  </conditionalFormatting>
  <conditionalFormatting sqref="H53:N53">
    <cfRule type="expression" dxfId="56" priority="73">
      <formula>AND($AJ$53=1,$A$69="Complete las entradas para el cambio de membresía del hogar número 2.")</formula>
    </cfRule>
    <cfRule type="expression" dxfId="55" priority="88">
      <formula>AND($AC$53=1,$A$69="Error. La composición del hogar no ha cambiado. Elimine esta entrada.")</formula>
    </cfRule>
  </conditionalFormatting>
  <conditionalFormatting sqref="H54:N54">
    <cfRule type="expression" dxfId="54" priority="71">
      <formula>AND($AJ$54=1,$A$69="Complete las entradas para el cambio de membresía del hogar número 3.")</formula>
    </cfRule>
    <cfRule type="expression" dxfId="53" priority="87">
      <formula>AND($AC$54=1,$A$69="Error. La composición del hogar no ha cambiado. Elimine esta entrada.")</formula>
    </cfRule>
  </conditionalFormatting>
  <conditionalFormatting sqref="O52:U52">
    <cfRule type="expression" dxfId="52" priority="74">
      <formula>AND($AK$52=1,$A$69="Complete las entradas para el cambio de membresía del hogar número 1.")</formula>
    </cfRule>
    <cfRule type="expression" dxfId="51" priority="76">
      <formula>AND($AC$52=0,$AD$52=0,$A$69="Ingrese la información para el cambio de membresía del hogar número 1.")</formula>
    </cfRule>
    <cfRule type="expression" dxfId="50" priority="86">
      <formula>AND($AD$52=1,$A$69="Error. La composición del hogar no ha cambiado. Elimine esta entrada.")</formula>
    </cfRule>
  </conditionalFormatting>
  <conditionalFormatting sqref="O53:U53">
    <cfRule type="expression" dxfId="49" priority="72">
      <formula>AND($AK$53=1,$A$69="Complete las entradas para el cambio de membresía del hogar número 2.")</formula>
    </cfRule>
    <cfRule type="expression" dxfId="48" priority="85">
      <formula>AND($AD$53=1,$A$69="Error. La composición del hogar no ha cambiado. Elimine esta entrada.")</formula>
    </cfRule>
  </conditionalFormatting>
  <conditionalFormatting sqref="O54:U54">
    <cfRule type="expression" dxfId="47" priority="70">
      <formula>AND($AK$54=1,$A$69="Complete las entradas para el cambio de membresía del hogar número 3.")</formula>
    </cfRule>
    <cfRule type="expression" dxfId="46" priority="84">
      <formula>AND($AD$54=1,$A$69="Error. La composición del hogar no ha cambiado. Elimine esta entrada.")</formula>
    </cfRule>
  </conditionalFormatting>
  <conditionalFormatting sqref="Z26:AB26">
    <cfRule type="expression" dxfId="45" priority="60">
      <formula>$A$41="Seleccione si el hogar ha experimentado un cambio de residencia."</formula>
    </cfRule>
  </conditionalFormatting>
  <conditionalFormatting sqref="A16:G16">
    <cfRule type="expression" dxfId="44" priority="19">
      <formula>AND($AC$16=0,$A$24="Complete las entradas para el cambio de ingreso número 1.")</formula>
    </cfRule>
    <cfRule type="expression" dxfId="43" priority="23">
      <formula>$A$24="Ingrese la información para el cambio de ingresos número 1."</formula>
    </cfRule>
    <cfRule type="expression" dxfId="42" priority="38">
      <formula>AND($AC$16=1,$A$24="Error. Los ingresos del hogar no han cambiado. Elimine esta entrada.")</formula>
    </cfRule>
  </conditionalFormatting>
  <conditionalFormatting sqref="H16:N16">
    <cfRule type="expression" dxfId="41" priority="18">
      <formula>AND($AD$16=0,$A$24="Complete las entradas para el cambio de ingreso número 1.")</formula>
    </cfRule>
    <cfRule type="expression" dxfId="40" priority="22">
      <formula>$A$24="Ingrese la información para el cambio de ingresos número 1."</formula>
    </cfRule>
    <cfRule type="expression" dxfId="39" priority="37">
      <formula>AND($AD$16=1,$A$24="Error. Los ingresos del hogar no han cambiado. Elimine esta entrada.")</formula>
    </cfRule>
  </conditionalFormatting>
  <conditionalFormatting sqref="O16:U16">
    <cfRule type="expression" dxfId="38" priority="17">
      <formula>AND($AE$16=0,$A$24="Complete las entradas para el cambio de ingreso número 1.")</formula>
    </cfRule>
    <cfRule type="expression" dxfId="37" priority="21">
      <formula>$A$24="Ingrese la información para el cambio de ingresos número 1."</formula>
    </cfRule>
    <cfRule type="expression" dxfId="36" priority="36">
      <formula>AND($AE$16=1,$A$24="Error. Los ingresos del hogar no han cambiado. Elimine esta entrada.")</formula>
    </cfRule>
  </conditionalFormatting>
  <conditionalFormatting sqref="V16:AB16">
    <cfRule type="expression" dxfId="35" priority="16">
      <formula>AND($AF$16=0,$A$24="Complete las entradas para el cambio de ingreso número 1.")</formula>
    </cfRule>
    <cfRule type="expression" dxfId="34" priority="20">
      <formula>$A$24="Ingrese la información para el cambio de ingresos número 1."</formula>
    </cfRule>
    <cfRule type="expression" dxfId="33" priority="35">
      <formula>AND($AF$16=1,$A$24="Error. Los ingresos del hogar no han cambiado. Elimine esta entrada.")</formula>
    </cfRule>
  </conditionalFormatting>
  <conditionalFormatting sqref="A17:G17">
    <cfRule type="expression" dxfId="32" priority="15">
      <formula>AND($AC$17=0,$A$24="Complete las entradas para el cambio de ingresos número 2.")</formula>
    </cfRule>
    <cfRule type="expression" dxfId="31" priority="34">
      <formula>AND($AC$17=1,$A$24="Error. Los ingresos del hogar no han cambiado. Elimine esta entrada.")</formula>
    </cfRule>
  </conditionalFormatting>
  <conditionalFormatting sqref="H17:N17">
    <cfRule type="expression" dxfId="30" priority="14">
      <formula>AND($AD$17=0,$A$24="Complete las entradas para el cambio de ingresos número 2.")</formula>
    </cfRule>
    <cfRule type="expression" dxfId="29" priority="33">
      <formula>AND($AD$17=1,$A$24="Error. Los ingresos del hogar no han cambiado. Elimine esta entrada.")</formula>
    </cfRule>
  </conditionalFormatting>
  <conditionalFormatting sqref="O17:U17">
    <cfRule type="expression" dxfId="28" priority="13">
      <formula>AND($AE$17=0,$A$24="Complete las entradas para el cambio de ingresos número 2.")</formula>
    </cfRule>
    <cfRule type="expression" dxfId="27" priority="32">
      <formula>AND($AE$17=1,$A$24="Error. Los ingresos del hogar no han cambiado. Elimine esta entrada.")</formula>
    </cfRule>
  </conditionalFormatting>
  <conditionalFormatting sqref="V17:AB17">
    <cfRule type="expression" dxfId="26" priority="12">
      <formula>AND($AF$17=0,$A$24="Complete las entradas para el cambio de ingresos número 2.")</formula>
    </cfRule>
    <cfRule type="expression" dxfId="25" priority="31">
      <formula>AND($AF$17=1,$A$24="Error. Los ingresos del hogar no han cambiado. Elimine esta entrada.")</formula>
    </cfRule>
  </conditionalFormatting>
  <conditionalFormatting sqref="A18:G18">
    <cfRule type="expression" dxfId="24" priority="11">
      <formula>AND($AC$18=0,$A$24="Complete las entradas para el cambio de ingresos número 3.")</formula>
    </cfRule>
    <cfRule type="expression" dxfId="23" priority="30">
      <formula>AND($AC$18=1,$A$24="Error. Los ingresos del hogar no han cambiado. Elimine esta entrada.")</formula>
    </cfRule>
  </conditionalFormatting>
  <conditionalFormatting sqref="H18:N18">
    <cfRule type="expression" dxfId="22" priority="10">
      <formula>AND($AD$18=0,$A$24="Complete las entradas para el cambio de ingresos número 3.")</formula>
    </cfRule>
    <cfRule type="expression" dxfId="21" priority="29">
      <formula>AND($AD$18=1,$A$24="Error. Los ingresos del hogar no han cambiado. Elimine esta entrada.")</formula>
    </cfRule>
  </conditionalFormatting>
  <conditionalFormatting sqref="O18:U18">
    <cfRule type="expression" dxfId="20" priority="9">
      <formula>AND($AE$18=0,$A$24="Complete las entradas para el cambio de ingresos número 3.")</formula>
    </cfRule>
    <cfRule type="expression" dxfId="19" priority="28">
      <formula>AND($AE$18=1,$A$24="Error. Los ingresos del hogar no han cambiado. Elimine esta entrada.")</formula>
    </cfRule>
  </conditionalFormatting>
  <conditionalFormatting sqref="V18:AB18">
    <cfRule type="expression" dxfId="18" priority="8">
      <formula>AND($AF$18=0,$A$24="Complete las entradas para el cambio de ingresos número 3.")</formula>
    </cfRule>
    <cfRule type="expression" dxfId="17" priority="27">
      <formula>AND($AF$18=1,$A$24="Error. Los ingresos del hogar no han cambiado. Elimine esta entrada.")</formula>
    </cfRule>
  </conditionalFormatting>
  <conditionalFormatting sqref="Z8:AB8">
    <cfRule type="expression" dxfId="16" priority="7">
      <formula>$A$24="Seleccione si el hogar ha experimentado un cambio en los ingresos de $200 o más por mes."</formula>
    </cfRule>
  </conditionalFormatting>
  <conditionalFormatting sqref="Z9:AB9">
    <cfRule type="expression" dxfId="15" priority="6">
      <formula>$A$24="Seleccione si el hogar ha solicitado una recertificación provisional por un cambio en los ingresos."</formula>
    </cfRule>
  </conditionalFormatting>
  <conditionalFormatting sqref="A71:AB71">
    <cfRule type="cellIs" dxfId="14" priority="4" operator="equal">
      <formula>"No es Elegible"</formula>
    </cfRule>
    <cfRule type="cellIs" dxfId="13" priority="5" operator="equal">
      <formula>"Elegible"</formula>
    </cfRule>
  </conditionalFormatting>
  <conditionalFormatting sqref="C46">
    <cfRule type="expression" dxfId="12" priority="3">
      <formula>$AI$43=1</formula>
    </cfRule>
  </conditionalFormatting>
  <conditionalFormatting sqref="H33:U35">
    <cfRule type="expression" dxfId="11" priority="161">
      <formula>$A$41="Ingrese la nueva dirección física del hogar."</formula>
    </cfRule>
    <cfRule type="expression" dxfId="10" priority="162">
      <formula>AND($AC$33=1,$A$41="Error. La residencia del hogar no ha cambiado. Elimine esta entrada.")</formula>
    </cfRule>
    <cfRule type="expression" dxfId="9" priority="163">
      <formula>$AI$26=1</formula>
    </cfRule>
  </conditionalFormatting>
  <conditionalFormatting sqref="Z27:AB27">
    <cfRule type="expression" dxfId="8" priority="164">
      <formula>$A$41="Ingrese la fecha del cambio de residencia del hogar."</formula>
    </cfRule>
    <cfRule type="expression" dxfId="7" priority="165">
      <formula>AND($AC$27=1,$A$41="Error. La residencia del hogar no ha cambiado. Elimine esta entrada.")</formula>
    </cfRule>
    <cfRule type="expression" dxfId="6" priority="166">
      <formula>$AI$26=1</formula>
    </cfRule>
  </conditionalFormatting>
  <conditionalFormatting sqref="Z28:AB28">
    <cfRule type="expression" dxfId="5" priority="167">
      <formula>$A$41="Seleccione si el ingreso bruto anual del hogar sigue siendo igual o inferior al 80% del AMI según el condado de residencia del hogar."</formula>
    </cfRule>
    <cfRule type="expression" dxfId="4" priority="168">
      <formula>AND($AC$28=1,$A$41="Error. La residencia del hogar no ha cambiado. Elimine esta entrada.")</formula>
    </cfRule>
    <cfRule type="expression" dxfId="3" priority="169">
      <formula>$AI$26=1</formula>
    </cfRule>
  </conditionalFormatting>
  <conditionalFormatting sqref="Z29:AB29">
    <cfRule type="expression" dxfId="2" priority="170">
      <formula>$A$41="Seleccione si el hogar aún reside en el Área de prestación de servicios del proveedor."</formula>
    </cfRule>
    <cfRule type="expression" dxfId="1" priority="171">
      <formula>AND($AC$29=1,$A$41="Error. La residencia del hogar no ha cambiado. Elimine esta entrada.")</formula>
    </cfRule>
    <cfRule type="expression" dxfId="0" priority="172">
      <formula>$AI$26=1</formula>
    </cfRule>
  </conditionalFormatting>
  <dataValidations count="28">
    <dataValidation type="date" operator="greaterThanOrEqual" allowBlank="1" showInputMessage="1" showErrorMessage="1" errorTitle="Error." error="Por favor ingrese un fecha valido." prompt="Fecha en que comenzó el cambio en la composición. Los documentos para todos los nuevos miembros del hogar deben cumplir con los estándares de documentación a la fecha de recertificación provisional, no a la fecha del cambio en la composición." sqref="Z44:AB44" xr:uid="{F3234521-F52C-4D41-8F6D-44768D5457F0}">
      <formula1>1</formula1>
    </dataValidation>
    <dataValidation type="date" operator="greaterThanOrEqual" allowBlank="1" showInputMessage="1" showErrorMessage="1" errorTitle="Error." error="Por favor ingrese un fecha valido." prompt="Se aceptan fechas escritas a mano y electrónicas." sqref="Z67:AB67" xr:uid="{7611094E-670F-43A0-89EA-C56A1F3FABB5}">
      <formula1>1</formula1>
    </dataValidation>
    <dataValidation allowBlank="1" showInputMessage="1" showErrorMessage="1" prompt="Se aceptan firmas y fechas escritas a mano y electrónicas._x000a__x000a_Debe estar firmado por el cliente (individuo elegible) que completa esta certificación (o su representante autorizado/padre/tutor) o un miembro del hogar sobreviviente/que queda." sqref="H67:U67" xr:uid="{ACC186E1-39FA-46D2-8F2B-FFB5DCC251B7}"/>
    <dataValidation type="list" allowBlank="1" showInputMessage="1" sqref="O17:U18" xr:uid="{24AEAC3F-BF9C-447F-BDBD-CD2CE948FC95}">
      <formula1>$AQ$7:$AQ$17</formula1>
    </dataValidation>
    <dataValidation type="list" allowBlank="1" showInputMessage="1" showErrorMessage="1" prompt="Seleccione si la membresía del hogar aumentó, disminuyó o se mantuvo igual en general." sqref="Z45:AB45" xr:uid="{57BFF2E1-4B69-4D61-B3D9-AA09483CEDAE}">
      <formula1>$AO$7:$AO$10</formula1>
    </dataValidation>
    <dataValidation type="list" allowBlank="1" showInputMessage="1" showErrorMessage="1" sqref="O53:U54" xr:uid="{017C28D4-2D27-4C20-9872-F651B5A0004C}">
      <formula1>$AR$7:$AR$9</formula1>
    </dataValidation>
    <dataValidation type="list" allowBlank="1" showInputMessage="1" showErrorMessage="1" prompt="Los proveedores deben ofrecer a los miembros del hogar sobrevivientes y restantes un período de gracia razonable para ser elegible para el Programa, establecer la elegibilidad para otro programa de vivienda o encontrar una vivienda alternativa." sqref="Z48:AB48" xr:uid="{2986B574-7DCC-4CBA-A42A-6DA2B94F4169}">
      <formula1>$AN$7:$AN$9</formula1>
    </dataValidation>
    <dataValidation type="decimal" operator="greaterThanOrEqual" allowBlank="1" showInputMessage="1" showErrorMessage="1" errorTitle="Error." error="Ingrese un número válido mayor o igual a 0." prompt="Ingrese el nuevo ingreso anual para esta fuente. Si obtiene un nuevo ingreso, ingrese la nueva anualidad. Si aumenta/disminuye un ingreso actual, ingrese el anual actualizado. Si pierde un ingreso, ingrese $0. Utilice el Formulario C para calcular." sqref="V16:AB16" xr:uid="{532522D2-F513-4CDC-AFC8-F224B7368DD5}">
      <formula1>0</formula1>
    </dataValidation>
    <dataValidation type="decimal" operator="greaterThanOrEqual" allowBlank="1" showInputMessage="1" showErrorMessage="1" errorTitle="Error." error="Ingrese un número válido mayor o igual a 0." sqref="V17:AB18" xr:uid="{2C2B9120-1AC1-4E76-BA1C-AD1DC7B75AF6}">
      <formula1>0</formula1>
    </dataValidation>
    <dataValidation allowBlank="1" showInputMessage="1" showErrorMessage="1" prompt="Nombre y Apellido_x000a__x000a_Ingrese el nombre del miembro del hogar que experimentó un cambio en los ingresos." sqref="A16:G16" xr:uid="{396D07C3-25BE-4650-92EA-28FF61A5A47C}"/>
    <dataValidation type="list" allowBlank="1" showInputMessage="1" prompt="Seleccione la frecuencia de pago para este cambio en los ingresos. Seleccione del menú desplegable o ingrese algo más." sqref="O16:U16" xr:uid="{832FA22E-3B76-4144-B1F2-4E4154E91AE1}">
      <formula1>$AQ$7:$AQ$17</formula1>
    </dataValidation>
    <dataValidation type="list" allowBlank="1" showInputMessage="1" showErrorMessage="1" prompt="El Programa define un cambio en los ingresos de $200.00 o más por mes para alinearse con los Requisitos de Ocupación de HUD de los Programas de Viviendas Multifamiliares Subsidiadas." sqref="Z8:AB8" xr:uid="{1A9FB94C-2E47-4F70-8808-E03024B08A5B}">
      <formula1>$AN$7:$AN$9</formula1>
    </dataValidation>
    <dataValidation type="list" allowBlank="1" showInputMessage="1" showErrorMessage="1" prompt="Como alternativa, los hogares pueden solicitar una recertificación provisional por un cambio en los ingresos de cualquier monto en cualquier momento durante un período de elegibilidad anual." sqref="Z9:AB9" xr:uid="{0F09D5BB-8056-4764-B7A1-4361EA6A4ED6}">
      <formula1>$AN$7:$AN$9</formula1>
    </dataValidation>
    <dataValidation type="date" operator="greaterThanOrEqual" allowBlank="1" showInputMessage="1" showErrorMessage="1" errorTitle="Error." error="Por favor ingrese un fecha valido." prompt="Fecha en que comenzó el cambio en los ingresos. La documentación del cambio en los ingresos debe estar completa y cubrir los 30 días anteriores a la fecha de recertificación provisional, no la fecha del cambio en los ingresos." sqref="Z10:AB10" xr:uid="{5A853F5D-7692-45F1-A6A5-33E238405787}">
      <formula1>1</formula1>
    </dataValidation>
    <dataValidation type="list" allowBlank="1" showInputMessage="1" showErrorMessage="1" prompt="Si el ingreso bruto anual del hogar supera el 80 por ciento del ingreso medio del área (AMI) por condado de residencia, el hogar ya no es elegible para el programa. Utilice el Formulario C para calcular." sqref="Z46:AB46 Z12:AB12 Z28:AB28" xr:uid="{424A4D97-4F15-4520-9DC6-4BE98A91DDF1}">
      <formula1>$AN$7:$AN$9</formula1>
    </dataValidation>
    <dataValidation type="list" allowBlank="1" showInputMessage="1" showErrorMessage="1" prompt="Seleccione si el ingreso bruto anual del hogar aumentó, disminuyó o se mantuvo igual en general." sqref="Z11:AB11" xr:uid="{9FAE2DDE-3F72-4366-9911-9F3396EB9F8F}">
      <formula1>$AO$7:$AO$10</formula1>
    </dataValidation>
    <dataValidation type="list" allowBlank="1" showInputMessage="1" showErrorMessage="1" prompt="Si el hogar está fuera del SDA del proveedor, los servicios del programa terminarán inmediatamente y el hogar puede buscar los servicios del proveedor en su nuevo SDA." sqref="Z29:AB29" xr:uid="{03CA70C1-1253-4317-8637-69E2C86AD744}">
      <formula1>$AN$7:$AN$9</formula1>
    </dataValidation>
    <dataValidation type="date" operator="greaterThanOrEqual" allowBlank="1" showInputMessage="1" showErrorMessage="1" errorTitle="Error." error="Por favor ingrese un fecha valido." prompt="Fecha en la que comenzó el cambio de residencia. La documentación del cambio de residencia debe estar vigente a la fecha de recertificación provisional, no a la fecha del cambio de residencia." sqref="Z27:AB27" xr:uid="{6EB1D03A-1DFD-405B-B055-A188127CDA02}">
      <formula1>1</formula1>
    </dataValidation>
    <dataValidation type="list" allowBlank="1" showInputMessage="1" showErrorMessage="1" prompt="¿Se ha mudado el hogar a una nueva dirección física?" sqref="Z26:AB26" xr:uid="{15036FD0-8BCC-4777-9F7F-BC3B9504B1EF}">
      <formula1>$AN$7:$AN$9</formula1>
    </dataValidation>
    <dataValidation allowBlank="1" showInputMessage="1" showErrorMessage="1" prompt="Calle, unidad, ciudad, estado, código postal_x000a__x000a_Ingrese la nueva dirección física del hogar." sqref="H33:U35" xr:uid="{C90B4BED-2E40-452E-BA5E-2D4C9A9FACE7}"/>
    <dataValidation type="list" allowBlank="1" showInputMessage="1" showErrorMessage="1" prompt="Si el hogar no incluye a una persona que podría ser designada como una persona elegible, el hogar ya no es elegible para el programa a menos que el hogar califique para el período de gracia del proveedor." sqref="Z47:AB47" xr:uid="{526813B2-33AF-4D5C-B47A-42C5759AB765}">
      <formula1>$AN$7:$AN$9</formula1>
    </dataValidation>
    <dataValidation type="list" allowBlank="1" showInputMessage="1" showErrorMessage="1" prompt="¿Algún miembro del hogar se unió o se fue del hogar?" sqref="Z43:AB43" xr:uid="{84B3AC27-5133-4D7B-8B0D-6449C1EE6DA2}">
      <formula1>$AN$7:$AN$9</formula1>
    </dataValidation>
    <dataValidation allowBlank="1" showInputMessage="1" showErrorMessage="1" prompt="Nombre y Apellido_x000a__x000a_Ingrese el nombre del miembro del hogar que se unió o se fue del hogar." sqref="H52:N52" xr:uid="{A24A2EA6-57B6-422F-9B8F-22CD927402EF}"/>
    <dataValidation type="list" allowBlank="1" showInputMessage="1" showErrorMessage="1" prompt="Seleccione si el miembro del hogar se unió o se fue del hogar." sqref="O52:U52" xr:uid="{C9DFAB3C-8F6B-4CC2-90D3-9767AEBAD050}">
      <formula1>$AR$7:$AR$9</formula1>
    </dataValidation>
    <dataValidation allowBlank="1" showInputMessage="1" showErrorMessage="1" prompt="Nombre y Apellido_x000a__x000a_Tenga en cuenta que el nombre y/o número de cliente deben coincidir con el nombre y/o número de cliente de la lista de comprobación y pueden ser diferentes del nombre del miembro del hogar que completa este formulario." sqref="K3:AB3" xr:uid="{3FEBE5AE-9C37-4211-A4F7-13A86BFCB347}"/>
    <dataValidation allowBlank="1" showInputMessage="1" showErrorMessage="1" prompt="Nombre y Apellido" sqref="K4:AB4" xr:uid="{A9A37F7B-84DB-4B0E-B626-477329E3BE24}"/>
    <dataValidation type="list" allowBlank="1" showInputMessage="1" sqref="H17:N18" xr:uid="{4246E4DE-C1C2-47D4-AC23-52574B59B4CA}">
      <formula1>$AP$7:$AP$41</formula1>
    </dataValidation>
    <dataValidation type="list" allowBlank="1" showInputMessage="1" prompt="Seleccione la fuente de ingresos para este cambio en los ingresos. Seleccione del menú desplegable o ingrese algo más." sqref="H16:N16" xr:uid="{E6FB9352-6151-4033-AE57-773A10FA7371}">
      <formula1>$AP$7:$AP$41</formula1>
    </dataValidation>
  </dataValidations>
  <printOptions horizontalCentered="1"/>
  <pageMargins left="0.25" right="0.25" top="0.6" bottom="0.4" header="0.25" footer="0.25"/>
  <pageSetup fitToWidth="0" fitToHeight="0" orientation="portrait" r:id="rId1"/>
  <headerFooter>
    <oddHeader>&amp;C&amp;"-,Bold"&amp;12Hoja de Trabajo de Recertificación Provisional&amp;11
&amp;8Form O</oddHeader>
    <oddFooter>&amp;L&amp;8&amp;K00-045Formulario O del programa DSHS&amp;C&amp;8&amp;K00-045&amp;P of &amp;N&amp;R&amp;8&amp;K00-045Las versiones anteriores están obsoletas (01/09/23)</oddFooter>
  </headerFooter>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O (English)</vt:lpstr>
      <vt:lpstr>Form O (Spanish)</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O</dc:title>
  <dc:creator>DSHS HOPWA Program</dc:creator>
  <cp:lastModifiedBy>Warr,Dan (DSHS)</cp:lastModifiedBy>
  <cp:lastPrinted>2022-07-21T16:17:55Z</cp:lastPrinted>
  <dcterms:created xsi:type="dcterms:W3CDTF">2022-07-01T18:37:02Z</dcterms:created>
  <dcterms:modified xsi:type="dcterms:W3CDTF">2023-07-24T17:59:08Z</dcterms:modified>
</cp:coreProperties>
</file>